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30"/>
  <workbookPr defaultThemeVersion="166925"/>
  <xr:revisionPtr revIDLastSave="0" documentId="8_{243520F0-890F-408C-A31D-97C18CF64966}" xr6:coauthVersionLast="47" xr6:coauthVersionMax="47" xr10:uidLastSave="{00000000-0000-0000-0000-000000000000}"/>
  <bookViews>
    <workbookView xWindow="240" yWindow="105" windowWidth="14805" windowHeight="8010" firstSheet="2" xr2:uid="{00000000-000D-0000-FFFF-FFFF00000000}"/>
  </bookViews>
  <sheets>
    <sheet name="Bienestar" sheetId="4" r:id="rId1"/>
    <sheet name="Autorizaciones Bienestar" sheetId="5" r:id="rId2"/>
    <sheet name="Call Center Bienestar" sheetId="6" r:id="rId3"/>
    <sheet name="Oportunidad Bienestar"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5" l="1"/>
  <c r="G14" i="5"/>
  <c r="G15" i="5"/>
  <c r="B16" i="5"/>
  <c r="C16" i="5"/>
  <c r="D16" i="5"/>
  <c r="E16" i="5"/>
  <c r="F16" i="5"/>
  <c r="G16" i="5"/>
  <c r="B35" i="5"/>
  <c r="B54" i="5"/>
  <c r="G77" i="5"/>
  <c r="G78" i="5"/>
  <c r="G79" i="5"/>
  <c r="B80" i="5"/>
  <c r="C80" i="5"/>
  <c r="D80" i="5"/>
  <c r="E80" i="5"/>
  <c r="F80" i="5"/>
  <c r="G80" i="5"/>
  <c r="E94" i="5"/>
  <c r="E95" i="5"/>
  <c r="E96" i="5"/>
  <c r="E97" i="5"/>
  <c r="E98" i="5"/>
  <c r="B99" i="5"/>
  <c r="C99" i="5"/>
  <c r="E99" i="5"/>
  <c r="E115" i="5"/>
  <c r="E116" i="5"/>
  <c r="E117" i="5"/>
  <c r="B118" i="5"/>
  <c r="C118" i="5"/>
  <c r="E118" i="5"/>
  <c r="G143" i="5"/>
  <c r="G144" i="5"/>
  <c r="G145" i="5"/>
  <c r="B146" i="5"/>
  <c r="C146" i="5"/>
  <c r="D146" i="5"/>
  <c r="E146" i="5"/>
  <c r="F146" i="5"/>
  <c r="G146" i="5"/>
  <c r="B166" i="5"/>
  <c r="C166" i="5"/>
  <c r="D166" i="5"/>
  <c r="B185" i="5"/>
  <c r="C185" i="5"/>
  <c r="D185" i="5"/>
  <c r="G196" i="5"/>
  <c r="G197" i="5"/>
  <c r="G198" i="5"/>
  <c r="B199" i="5"/>
  <c r="C199" i="5"/>
  <c r="D199" i="5"/>
  <c r="E199" i="5"/>
  <c r="F199" i="5"/>
  <c r="G199" i="5"/>
  <c r="G213" i="5"/>
  <c r="G214" i="5"/>
  <c r="G215" i="5"/>
  <c r="G216" i="5"/>
  <c r="G217" i="5"/>
  <c r="B218" i="5"/>
  <c r="C218" i="5"/>
  <c r="D218" i="5"/>
  <c r="E218" i="5"/>
  <c r="G218" i="5"/>
  <c r="G233" i="5"/>
  <c r="G234" i="5"/>
  <c r="G235" i="5"/>
  <c r="B236" i="5"/>
  <c r="C236" i="5"/>
  <c r="D236" i="5"/>
  <c r="E236" i="5"/>
  <c r="G236" i="5"/>
  <c r="G257" i="5"/>
  <c r="G258" i="5"/>
  <c r="G259" i="5"/>
  <c r="B260" i="5"/>
  <c r="C260" i="5"/>
  <c r="D260" i="5"/>
  <c r="E260" i="5"/>
  <c r="F260" i="5"/>
  <c r="G260" i="5"/>
  <c r="B279" i="5"/>
  <c r="C279" i="5"/>
  <c r="D279" i="5"/>
  <c r="E279" i="5"/>
  <c r="F279" i="5"/>
  <c r="B299" i="5"/>
  <c r="C299" i="5"/>
  <c r="D299" i="5"/>
  <c r="E299" i="5"/>
  <c r="F299" i="5"/>
  <c r="G321" i="5"/>
  <c r="G322" i="5"/>
  <c r="G323" i="5"/>
  <c r="B324" i="5"/>
  <c r="C324" i="5"/>
  <c r="D324" i="5"/>
  <c r="E324" i="5"/>
  <c r="F324" i="5"/>
  <c r="G324" i="5"/>
  <c r="B343" i="5"/>
  <c r="C343" i="5"/>
  <c r="D343" i="5"/>
  <c r="E343" i="5"/>
  <c r="F343" i="5"/>
  <c r="B363" i="5"/>
  <c r="C363" i="5"/>
  <c r="D363" i="5"/>
  <c r="E363" i="5"/>
  <c r="F363" i="5"/>
  <c r="G363" i="5"/>
  <c r="J403" i="5"/>
  <c r="J404" i="5"/>
  <c r="J405" i="5"/>
  <c r="J406" i="5"/>
  <c r="J407" i="5"/>
  <c r="J408" i="5"/>
  <c r="G468" i="5"/>
  <c r="G469" i="5"/>
  <c r="G470" i="5"/>
  <c r="B471" i="5"/>
  <c r="C471" i="5"/>
  <c r="D471" i="5"/>
  <c r="E471" i="5"/>
  <c r="F471" i="5"/>
  <c r="G471" i="5"/>
  <c r="I490" i="5"/>
  <c r="I501" i="5"/>
  <c r="F113" i="6"/>
  <c r="E113" i="6"/>
  <c r="D113" i="6"/>
  <c r="H112" i="6"/>
  <c r="G112" i="6"/>
  <c r="H111" i="6"/>
  <c r="G111" i="6"/>
  <c r="H110" i="6"/>
  <c r="G110" i="6"/>
  <c r="F109" i="6"/>
  <c r="E109" i="6"/>
  <c r="D109" i="6"/>
  <c r="H108" i="6"/>
  <c r="G108" i="6"/>
  <c r="H107" i="6"/>
  <c r="G107" i="6"/>
  <c r="H106" i="6"/>
  <c r="G106" i="6"/>
  <c r="F105" i="6"/>
  <c r="E105" i="6"/>
  <c r="D105" i="6"/>
  <c r="H104" i="6"/>
  <c r="G104" i="6"/>
  <c r="H103" i="6"/>
  <c r="G103" i="6"/>
  <c r="H102" i="6"/>
  <c r="G102" i="6"/>
  <c r="F101" i="6"/>
  <c r="E101" i="6"/>
  <c r="D101" i="6"/>
  <c r="H100" i="6"/>
  <c r="G100" i="6"/>
  <c r="H99" i="6"/>
  <c r="G99" i="6"/>
  <c r="H98" i="6"/>
  <c r="G98" i="6"/>
  <c r="F97" i="6"/>
  <c r="E97" i="6"/>
  <c r="D97" i="6"/>
  <c r="H96" i="6"/>
  <c r="G96" i="6"/>
  <c r="H95" i="6"/>
  <c r="G95" i="6"/>
  <c r="H94" i="6"/>
  <c r="G94" i="6"/>
  <c r="F93" i="6"/>
  <c r="E93" i="6"/>
  <c r="D93" i="6"/>
  <c r="H92" i="6"/>
  <c r="G92" i="6"/>
  <c r="H91" i="6"/>
  <c r="G91" i="6"/>
  <c r="H90" i="6"/>
  <c r="G90" i="6"/>
  <c r="F89" i="6"/>
  <c r="E89" i="6"/>
  <c r="D89" i="6"/>
  <c r="H88" i="6"/>
  <c r="G88" i="6"/>
  <c r="H87" i="6"/>
  <c r="G87" i="6"/>
  <c r="H86" i="6"/>
  <c r="G86" i="6"/>
  <c r="F85" i="6"/>
  <c r="E85" i="6"/>
  <c r="D85" i="6"/>
  <c r="H84" i="6"/>
  <c r="G84" i="6"/>
  <c r="H83" i="6"/>
  <c r="G83" i="6"/>
  <c r="H82" i="6"/>
  <c r="G82" i="6"/>
  <c r="F81" i="6"/>
  <c r="E81" i="6"/>
  <c r="D81" i="6"/>
  <c r="H80" i="6"/>
  <c r="G80" i="6"/>
  <c r="H79" i="6"/>
  <c r="G79" i="6"/>
  <c r="H78" i="6"/>
  <c r="G78" i="6"/>
  <c r="F77" i="6"/>
  <c r="E77" i="6"/>
  <c r="D77" i="6"/>
  <c r="H76" i="6"/>
  <c r="G76" i="6"/>
  <c r="H75" i="6"/>
  <c r="G75" i="6"/>
  <c r="H74" i="6"/>
  <c r="G74" i="6"/>
  <c r="F73" i="6"/>
  <c r="E73" i="6"/>
  <c r="D73" i="6"/>
  <c r="H72" i="6"/>
  <c r="G72" i="6"/>
  <c r="H71" i="6"/>
  <c r="G71" i="6"/>
  <c r="H70" i="6"/>
  <c r="G70" i="6"/>
  <c r="F69" i="6"/>
  <c r="E69" i="6"/>
  <c r="D69" i="6"/>
  <c r="H68" i="6"/>
  <c r="G68" i="6"/>
  <c r="H67" i="6"/>
  <c r="G67" i="6"/>
  <c r="H66" i="6"/>
  <c r="G66" i="6"/>
  <c r="F65" i="6"/>
  <c r="E65" i="6"/>
  <c r="D65" i="6"/>
  <c r="H64" i="6"/>
  <c r="G64" i="6"/>
  <c r="H63" i="6"/>
  <c r="G63" i="6"/>
  <c r="H62" i="6"/>
  <c r="G62" i="6"/>
  <c r="F61" i="6"/>
  <c r="E61" i="6"/>
  <c r="D61" i="6"/>
  <c r="H60" i="6"/>
  <c r="G60" i="6"/>
  <c r="H59" i="6"/>
  <c r="G59" i="6"/>
  <c r="H58" i="6"/>
  <c r="G58" i="6"/>
  <c r="F57" i="6"/>
  <c r="E57" i="6"/>
  <c r="D57" i="6"/>
  <c r="H56" i="6"/>
  <c r="G56" i="6"/>
  <c r="H55" i="6"/>
  <c r="G55" i="6"/>
  <c r="H54" i="6"/>
  <c r="G54" i="6"/>
  <c r="F53" i="6"/>
  <c r="E53" i="6"/>
  <c r="D53" i="6"/>
  <c r="H52" i="6"/>
  <c r="G52" i="6"/>
  <c r="H51" i="6"/>
  <c r="G51" i="6"/>
  <c r="H50" i="6"/>
  <c r="G50" i="6"/>
  <c r="F49" i="6"/>
  <c r="E49" i="6"/>
  <c r="D49" i="6"/>
  <c r="H48" i="6"/>
  <c r="G48" i="6"/>
  <c r="H47" i="6"/>
  <c r="G47" i="6"/>
  <c r="H46" i="6"/>
  <c r="G46" i="6"/>
  <c r="F45" i="6"/>
  <c r="E45" i="6"/>
  <c r="D45" i="6"/>
  <c r="H44" i="6"/>
  <c r="G44" i="6"/>
  <c r="H43" i="6"/>
  <c r="G43" i="6"/>
  <c r="H42" i="6"/>
  <c r="G42" i="6"/>
  <c r="F41" i="6"/>
  <c r="E41" i="6"/>
  <c r="D41" i="6"/>
  <c r="H40" i="6"/>
  <c r="G40" i="6"/>
  <c r="H39" i="6"/>
  <c r="G39" i="6"/>
  <c r="H38" i="6"/>
  <c r="G38" i="6"/>
  <c r="F37" i="6"/>
  <c r="E37" i="6"/>
  <c r="D37" i="6"/>
  <c r="H36" i="6"/>
  <c r="G36" i="6"/>
  <c r="H35" i="6"/>
  <c r="G35" i="6"/>
  <c r="H34" i="6"/>
  <c r="G34" i="6"/>
  <c r="F33" i="6"/>
  <c r="E33" i="6"/>
  <c r="D33" i="6"/>
  <c r="H32" i="6"/>
  <c r="G32" i="6"/>
  <c r="H31" i="6"/>
  <c r="G31" i="6"/>
  <c r="H30" i="6"/>
  <c r="G30" i="6"/>
  <c r="F29" i="6"/>
  <c r="E29" i="6"/>
  <c r="D29" i="6"/>
  <c r="H28" i="6"/>
  <c r="G28" i="6"/>
  <c r="H27" i="6"/>
  <c r="G27" i="6"/>
  <c r="H26" i="6"/>
  <c r="G26" i="6"/>
  <c r="F25" i="6"/>
  <c r="E25" i="6"/>
  <c r="D25" i="6"/>
  <c r="H24" i="6"/>
  <c r="G24" i="6"/>
  <c r="H23" i="6"/>
  <c r="G23" i="6"/>
  <c r="H22" i="6"/>
  <c r="G22" i="6"/>
  <c r="F21" i="6"/>
  <c r="E21" i="6"/>
  <c r="D21" i="6"/>
  <c r="H20" i="6"/>
  <c r="G20" i="6"/>
  <c r="H19" i="6"/>
  <c r="G19" i="6"/>
  <c r="H18" i="6"/>
  <c r="G18" i="6"/>
  <c r="F17" i="6"/>
  <c r="E17" i="6"/>
  <c r="D17" i="6"/>
  <c r="H16" i="6"/>
  <c r="G16" i="6"/>
  <c r="H15" i="6"/>
  <c r="G15" i="6"/>
  <c r="H14" i="6"/>
  <c r="G14" i="6"/>
  <c r="I11" i="6"/>
  <c r="F9" i="6"/>
  <c r="E9" i="6"/>
  <c r="D9" i="6"/>
  <c r="D11" i="6" s="1"/>
  <c r="H8" i="6"/>
  <c r="G8" i="6"/>
  <c r="H7" i="6"/>
  <c r="G7" i="6"/>
  <c r="H6" i="6"/>
  <c r="G6" i="6"/>
  <c r="H468" i="5" l="1"/>
  <c r="H469" i="5"/>
  <c r="H470" i="5"/>
  <c r="H321" i="5"/>
  <c r="H322" i="5"/>
  <c r="H323" i="5"/>
  <c r="H257" i="5"/>
  <c r="H258" i="5"/>
  <c r="H259" i="5"/>
  <c r="H233" i="5"/>
  <c r="H234" i="5"/>
  <c r="H235" i="5"/>
  <c r="F233" i="5"/>
  <c r="F234" i="5"/>
  <c r="F235" i="5"/>
  <c r="H213" i="5"/>
  <c r="H214" i="5"/>
  <c r="H215" i="5"/>
  <c r="H216" i="5"/>
  <c r="H217" i="5"/>
  <c r="F213" i="5"/>
  <c r="F214" i="5"/>
  <c r="F215" i="5"/>
  <c r="F216" i="5"/>
  <c r="F217" i="5"/>
  <c r="H196" i="5"/>
  <c r="H197" i="5"/>
  <c r="H198" i="5"/>
  <c r="H143" i="5"/>
  <c r="H144" i="5"/>
  <c r="H145" i="5"/>
  <c r="F115" i="5"/>
  <c r="F116" i="5"/>
  <c r="F117" i="5"/>
  <c r="D115" i="5"/>
  <c r="D116" i="5"/>
  <c r="D117" i="5"/>
  <c r="F94" i="5"/>
  <c r="F95" i="5"/>
  <c r="F96" i="5"/>
  <c r="F97" i="5"/>
  <c r="F98" i="5"/>
  <c r="D94" i="5"/>
  <c r="D95" i="5"/>
  <c r="D96" i="5"/>
  <c r="D97" i="5"/>
  <c r="D98" i="5"/>
  <c r="H77" i="5"/>
  <c r="H78" i="5"/>
  <c r="H79" i="5"/>
  <c r="H13" i="5"/>
  <c r="H14" i="5"/>
  <c r="H15" i="5"/>
  <c r="E11" i="6"/>
  <c r="G11" i="6" s="1"/>
  <c r="G9" i="6"/>
  <c r="F11" i="6"/>
  <c r="H11" i="6" s="1"/>
  <c r="H9" i="6"/>
  <c r="G17" i="6"/>
  <c r="H17" i="6"/>
  <c r="G21" i="6"/>
  <c r="H21" i="6"/>
  <c r="G25" i="6"/>
  <c r="H25" i="6"/>
  <c r="G29" i="6"/>
  <c r="H29" i="6"/>
  <c r="G33" i="6"/>
  <c r="H33" i="6"/>
  <c r="G37" i="6"/>
  <c r="H37" i="6"/>
  <c r="G41" i="6"/>
  <c r="H41" i="6"/>
  <c r="G45" i="6"/>
  <c r="H45" i="6"/>
  <c r="G49" i="6"/>
  <c r="H49" i="6"/>
  <c r="G53" i="6"/>
  <c r="H53" i="6"/>
  <c r="G57" i="6"/>
  <c r="H57" i="6"/>
  <c r="G61" i="6"/>
  <c r="H61" i="6"/>
  <c r="G65" i="6"/>
  <c r="H65" i="6"/>
  <c r="G69" i="6"/>
  <c r="H69" i="6"/>
  <c r="G73" i="6"/>
  <c r="H73" i="6"/>
  <c r="G77" i="6"/>
  <c r="H77" i="6"/>
  <c r="G81" i="6"/>
  <c r="H81" i="6"/>
  <c r="G85" i="6"/>
  <c r="H85" i="6"/>
  <c r="G89" i="6"/>
  <c r="H89" i="6"/>
  <c r="G93" i="6"/>
  <c r="H93" i="6"/>
  <c r="G97" i="6"/>
  <c r="H97" i="6"/>
  <c r="G101" i="6"/>
  <c r="H101" i="6"/>
  <c r="G105" i="6"/>
  <c r="H105" i="6"/>
  <c r="G109" i="6"/>
  <c r="H109" i="6"/>
  <c r="G113" i="6"/>
  <c r="H113" i="6"/>
</calcChain>
</file>

<file path=xl/sharedStrings.xml><?xml version="1.0" encoding="utf-8"?>
<sst xmlns="http://schemas.openxmlformats.org/spreadsheetml/2006/main" count="1034" uniqueCount="234">
  <si>
    <t>CAUSA DE INSATISFACCION</t>
  </si>
  <si>
    <t>SUBCAUSAS DE INSATISFACCION</t>
  </si>
  <si>
    <t>DEPENDENCIA/PROCESO RESPONSABLE DE EJECUTAR LA ACCIÓN</t>
  </si>
  <si>
    <t>NOMBRE DEL RESPONSABLE DE EJECUTAR LA ACCIÓN</t>
  </si>
  <si>
    <t>Descripción del avance 15/01/2023</t>
  </si>
  <si>
    <t>% Avance</t>
  </si>
  <si>
    <t>Fecha Final real de ejecución de la tarea</t>
  </si>
  <si>
    <t>Descripción del avance 15/02/2023</t>
  </si>
  <si>
    <t>Descripción del avance 15/03/2023</t>
  </si>
  <si>
    <t>Descripción del avance 15/04/2023</t>
  </si>
  <si>
    <t>Descripción del avance 15/05/2023</t>
  </si>
  <si>
    <t>Descripción del avance 15/06/2023</t>
  </si>
  <si>
    <t>Descripción del avance 15/07/2023</t>
  </si>
  <si>
    <t>Descripción del avance 15/08/2023</t>
  </si>
  <si>
    <t>ATENCION AUTORIZACIONES INST POS</t>
  </si>
  <si>
    <t>INCONF. POR EL PROCESO DE LA AUTORIZACION INST. POS</t>
  </si>
  <si>
    <t>Bienestar IPS</t>
  </si>
  <si>
    <t>Líder de Autorizaciones, Coordinadores de Sede,  asistentes administrativos de sedes</t>
  </si>
  <si>
    <t>NA</t>
  </si>
  <si>
    <t>DEMORA EN LA RESPUESTA DE LA AUTORIZACION INST. POS</t>
  </si>
  <si>
    <t>Lider autorizaciones y cuentas médicas</t>
  </si>
  <si>
    <t>INCONF. PROVEEDOR AUTORIZADO INST. POS</t>
  </si>
  <si>
    <t>INCONF. SOBRE DECISION DE LA AUTORIZACION INST. POS</t>
  </si>
  <si>
    <t xml:space="preserve">INCONS. AGENDAMIENTO INST. POS
</t>
  </si>
  <si>
    <t>NO DISPONIBILIDAD DE AGENDA PARA ESPECILIADAD SOLICITADA</t>
  </si>
  <si>
    <t xml:space="preserve">Coordiandores de sede </t>
  </si>
  <si>
    <t xml:space="preserve">Se realiza monitoreo tres veces al dia  para gestión de oportunidad con generación final de oportunidad y disponibilidad al cierre de cada jornada. </t>
  </si>
  <si>
    <t>Se autoriza ampliación de C.I para las sedes Basicas:  1. Colina 18 horas medico dia (Colina C.I 134 H/M. dia) 2.Chapinero: 18 horas medico dia (Chapinero 173 H/M.dia)</t>
  </si>
  <si>
    <t xml:space="preserve">INCONF. POR CANCELACION DE CITA </t>
  </si>
  <si>
    <t>NO OPORTUNIDAD DE CITA SEGUN NUEVO POS</t>
  </si>
  <si>
    <t>INCONF. POR NO INFORM. A TIEMPO DE LA CANCELACION DE LA CITA</t>
  </si>
  <si>
    <t>INCONF. POR REUBICACION DE CITA</t>
  </si>
  <si>
    <t xml:space="preserve">FALLAS EN LA COMUNICACION CON EL CALL INST. POS </t>
  </si>
  <si>
    <t>LLAMADA QUE INGRESO PERO ES DEMORADO O NO LO COMUNICA CON AGENTE INST. POS</t>
  </si>
  <si>
    <t>Gerencia Regional, Departamento de Tecnología BIENESTAR IPS,  Coordinación del Call center.</t>
  </si>
  <si>
    <t xml:space="preserve">ACTIVIDAD FINALIZADA
Indicadores Enero: 
*Nivel de atención: 95%
*Nivel de abandono: 5%
*Nivel de servicio: 70%
*Total llamadas ofrecidas: 69.540 
*Total llamadas contestadas: 65.763 
*Total llamadas abandonadas: 3.777                </t>
  </si>
  <si>
    <t xml:space="preserve">ACTIVIDAD FINALIZADA
 Indicadores Enero: 
*Nivel de atención: 95%
*Nivel de abandono: 5%
*Nivel de servicio: 70%
*Total llamadas ofrecidas: 69.540 
*Total llamadas contestadas: 65.763 
*Total llamadas abandonadas: 3.777 
ACTIVIDAD FINALIZADA
 Indicadores Febrero: 
*Nivel de atención: 96%
*Nivel de abandono: 4%
*Nivel de servicio: 71%
*Total llamadas ofrecidas: 65.057 
*Total llamadas contestadas: 62.341
*Total llamadas abandonadas: 2.716               
               </t>
  </si>
  <si>
    <t xml:space="preserve">ACTIVIDAD FINALIZADA
 Indicadores Enero: 
*Nivel de atención: 95%
*Nivel de abandono: 5%
*Nivel de servicio: 70%
*Total llamadas ofrecidas: 69.540 
*Total llamadas contestadas: 65.763 
*Total llamadas abandonadas: 3.777 
ACTIVIDAD FINALIZADA
 Indicadores Febrero: 
*Nivel de atención: 96%
*Nivel de abandono: 4%
*Nivel de servicio: 71%
*Total llamadas ofrecidas: 65.057 
*Total llamadas contestadas: 62.341
*Total llamadas abandonadas: 2.716     
ACTIVIDAD FINALIZADA
 Indicadores Marzo: 
*Nivel de atención: 96%
*Nivel de abandono: 4%
*Nivel de servicio: 73%
*Total llamadas ofrecidas: 70.896
*Total llamadas contestadas: 67.957
*Total llamadas abandonadas: 2.939   </t>
  </si>
  <si>
    <t>ACTIVIDAD FINALIZADA
 Indicadores Enero: 
*Nivel de atención: 95%
*Nivel de abandono: 5%
*Nivel de servicio: 70%
*Total llamadas ofrecidas: 69.540 
*Total llamadas contestadas: 65.763 
*Total llamadas abandonadas: 3.777 
ACTIVIDAD FINALIZADA
 Indicadores Febrero: 
*Nivel de atención: 96%
*Nivel de abandono: 4%
*Nivel de servicio: 71%
*Total llamadas ofrecidas: 65.057 
*Total llamadas contestadas: 62.341
*Total llamadas abandonadas: 2.716     
ACTIVIDAD FINALIZADA
 Indicadores Marzo: 
*Nivel de atención: 96%
*Nivel de abandono: 4%
*Nivel de servicio: 73%
*Total llamadas ofrecidas: 70.896
*Total llamadas contestadas: 67.957
*Total llamadas abandonadas: 2.939
ACTIVIDAD FINALIZADA
 Indicadores abril: 
*Nivel de atención: 95%
*Nivel de abandono: 5%
*Nivel de servicio: 67%
*Total llamadas ofrecidas: 58.928
*Total llamadas contestadas: 56.073
*Total llamadas abandonadas: 2.855</t>
  </si>
  <si>
    <t>ACTIVIDAD FINALIZADA
 Indicadores Enero: 
*Nivel de atención: 95%
*Nivel de abandono: 5%
*Nivel de servicio: 70%
*Total llamadas ofrecidas: 69.540 
*Total llamadas contestadas: 65.763 
*Total llamadas abandonadas: 3.777 
ACTIVIDAD FINALIZADA
 Indicadores Febrero: 
*Nivel de atención: 96%
*Nivel de abandono: 4%
*Nivel de servicio: 71%
*Total llamadas ofrecidas: 65.057 
*Total llamadas contestadas: 62.341
*Total llamadas abandonadas: 2.716     
ACTIVIDAD FINALIZADA
 Indicadores Marzo: 
*Nivel de atención: 96%
*Nivel de abandono: 4%
*Nivel de servicio: 73%
*Total llamadas ofrecidas: 70.896
*Total llamadas contestadas: 67.957
*Total llamadas abandonadas: 2.939
ACTIVIDAD FINALIZADA
 Indicadores abril: 
*Nivel de atención: 95%
*Nivel de abandono: 5%
*Nivel de servicio: 67%
*Total llamadas ofrecidas: 58.928
*Total llamadas contestadas: 56.073
*Total llamadas abandonadas: 2.855
ACTIVIDAD FINALIZADA
 Indicadores junio: 
*Nivel de atención: 97%
*Nivel de abandono: 3%
*Nivel de servicio: 73%
*Total llamadas ofrecidas: 63.903
*Total llamadas contestadas: 61.362
*Total llamadas abandonadas: 2.541</t>
  </si>
  <si>
    <t>ACTIVIDAD FINALIZADA
 Indicadores Enero: 
*Nivel de atención: 95%
*Nivel de abandono: 5%
*Nivel de servicio: 70%
*Total llamadas ofrecidas: 69.540 
*Total llamadas contestadas: 65.763 
*Total llamadas abandonadas: 3.777 
ACTIVIDAD FINALIZADA
 Indicadores Febrero: 
*Nivel de atención: 96%
*Nivel de abandono: 4%
*Nivel de servicio: 71%
*Total llamadas ofrecidas: 65.057 
*Total llamadas contestadas: 62.341
*Total llamadas abandonadas: 2.716     
ACTIVIDAD FINALIZADA
 Indicadores Marzo: 
*Nivel de atención: 96%
*Nivel de abandono: 4%
*Nivel de servicio: 73%
*Total llamadas ofrecidas: 70.896
*Total llamadas contestadas: 67.957
*Total llamadas abandonadas: 2.939
ACTIVIDAD FINALIZADA
 Indicadores abril: 
*Nivel de atención: 95%
*Nivel de abandono: 5%
*Nivel de servicio: 67%
*Total llamadas ofrecidas: 58.928
*Total llamadas contestadas: 56.073
*Total llamadas abandonadas: 2.855
ACTIVIDAD FINALIZADA
 Indicadores junio: 
*Nivel de atención: 97%
*Nivel de abandono: 3%
*Nivel de servicio: 73%
*Total llamadas ofrecidas: 63.903
*Total llamadas contestadas: 61.362
*Total llamadas abandonadas: 2.541 ACTIVIDAD FINALIZADA
 Indicadores julio: 
*Nivel de atención: 98%
*Nivel de abandono: 2%
*Nivel de servicio: 83%
*Total llamadas ofrecidas: 60.680
*Total llamadas contestadas: 59.392
*Total llamadas abandonadas: 1.288</t>
  </si>
  <si>
    <t>ACTIVIDAD FINALIZADA
 Indicadores Enero: 
*Nivel de atención: 95%
*Nivel de abandono: 5%
*Nivel de servicio: 70%
*Total llamadas ofrecidas: 69.540 
*Total llamadas contestadas: 65.763 
*Total llamadas abandonadas: 3.777 
ACTIVIDAD FINALIZADA
 Indicadores Febrero: 
*Nivel de atención: 96%
*Nivel de abandono: 4%
*Nivel de servicio: 71%
*Total llamadas ofrecidas: 65.057 
*Total llamadas contestadas: 62.341
*Total llamadas abandonadas: 2.716     
ACTIVIDAD FINALIZADA
 Indicadores Marzo: 
*Nivel de atención: 96%
*Nivel de abandono: 4%
*Nivel de servicio: 73%
*Total llamadas ofrecidas: 70.896
*Total llamadas contestadas: 67.957
*Total llamadas abandonadas: 2.939
ACTIVIDAD FINALIZADA
 Indicadores abril: 
*Nivel de atención: 95%
*Nivel de abandono: 5%
*Nivel de servicio: 67%
*Total llamadas ofrecidas: 58.928
*Total llamadas contestadas: 56.073
*Total llamadas abandonadas: 2.855
ACTIVIDAD FINALIZADA
 Indicadores junio: 
*Nivel de atención: 97%
*Nivel de abandono: 3%
*Nivel de servicio: 73%
*Total llamadas ofrecidas: 63.903
*Total llamadas contestadas: 61.362
*Total llamadas abandonadas: 2.541 ACTIVIDAD FINALIZADA
 Indicadores julio: 
*Nivel de atención: 98%
*Nivel de abandono: 2%
*Nivel de servicio: 83%
*Total llamadas ofrecidas: 60.680
*Total llamadas contestadas: 59.392
*Total llamadas abandonadas: 1.288     Indicadores Agosto: 
*Nivel de atención: 97%
*Nivel de abandono: 3%
*Nivel de servicio: 76%
*Total llamadas ofrecidas: 64.759
*Total llamadas contestadas: 62.511
*Total llamadas abandonadas: 2.248</t>
  </si>
  <si>
    <t>LLAMADA QUE NO INGRESA  INST. POS</t>
  </si>
  <si>
    <t>INCONS. ATENCION LABORATORIO</t>
  </si>
  <si>
    <t>INCONF SERVICIO EN LA TOMA DE MUESTRAS</t>
  </si>
  <si>
    <t>Gerencia,  Coordinador regional centro, Proceso de sistemas de información Bienestar IPS, Coordinador regional centro, Coordinador regional norte, Coordinador de calidad, 
Coordinador regional norte
Coordinador de calidad</t>
  </si>
  <si>
    <t>Insatisfaccion en la atención: Se realiza retroalimentación al personal encargado.</t>
  </si>
  <si>
    <t xml:space="preserve">En seguimiento </t>
  </si>
  <si>
    <t>Continuo</t>
  </si>
  <si>
    <t>Demora en la entrega de resultados: Se explica desde el área de laboratorio que hay momentos que el personal se ausenta cuando requiere hacer entrega de la caja y  se explica las diferentes opciones para descargar los resultados de manera virtual.</t>
  </si>
  <si>
    <t xml:space="preserve">INCONS. EN EL CONTENIDO O RESULTADO </t>
  </si>
  <si>
    <t>Demora en programación y toma de toma de laboratorio: Se presenta una disminucion por este motivo comparado al mes anterior,evidenciando que se ha mejorado la asignacion de citas con el area encargada.</t>
  </si>
  <si>
    <t>DEMORA EN LA ENTREGA DE RESULTADOS</t>
  </si>
  <si>
    <t>AFORO</t>
  </si>
  <si>
    <t>Incremento de atenciones presenciales</t>
  </si>
  <si>
    <t>Coodinacion medica- direccion administrativca</t>
  </si>
  <si>
    <t>MEDICAMENTOS</t>
  </si>
  <si>
    <t>Coodinacion medica, Auditoria Medica y TICS</t>
  </si>
  <si>
    <t>Actualmente se encuentra en verificación específica que se cumpla con la validación y cargue final.</t>
  </si>
  <si>
    <t>Finalizado</t>
  </si>
  <si>
    <t xml:space="preserve">Re-inducción a los especialistas y asistenciales  sobre el uso y envio correcto del formato - Contingencia para formulación de medicamentos y ordenes de servicios. </t>
  </si>
  <si>
    <t>Seguimiento quincenal a las novedades de la industria Farmaceutica - y el respectivo ajuste de requerirse en el sistema</t>
  </si>
  <si>
    <t>Se  realizo ajuste al Ordenamiento medico desde PANA: Agrupamiento de conductas, ordenamientos,
incapacidades y recomendaciones generado
al cierre de la historia clínica</t>
  </si>
  <si>
    <t>ANEXO 8 PYMS-TIC</t>
  </si>
  <si>
    <t>Gestor de Información Subgerencia de Salud Administrada (EPS), Coordinador de programas PYMS -lider TIC y analista de datos - Bienestar IPS</t>
  </si>
  <si>
    <t xml:space="preserve">
Retroalimentación mediante inducción de instructivo para la generación de la base única de servicios prestados a los usuarios asignados a las ips de atención ambulatoria básica (Anexo 8) por parte del asegurador a la IPS ABA. </t>
  </si>
  <si>
    <t>Permanente</t>
  </si>
  <si>
    <t xml:space="preserve">Auditoria de registro de dato a reportar -desde la coordinación de PYMS y  programa materno perinatal - de la regional;  en  el proceso de validación; de las atenciones efectuadas vs la registradas para  mes objeto, articulado con auditoria  y TIC de la institución. </t>
  </si>
  <si>
    <t>Seguimiento articulado entre IPS y asegurador, del cargue efectivo de anexo 8, socialización de novedades y/o dificultades  en el reporte.</t>
  </si>
  <si>
    <t>Servicio y Experiencia del Usuario</t>
  </si>
  <si>
    <t>Coordinador de Sede - Coordinador de Canales No presenciales - Direcciòn de servicio</t>
  </si>
  <si>
    <t xml:space="preserve">
Garantizando Oportunidad dentro del estándar normativo para los servicios puerta de entrada: odontologia -pediatria.</t>
  </si>
  <si>
    <t xml:space="preserve">Reposición con cupos adicionales con  horas extras para cubrir novedades (Incapacidades, renuncias, etc.) diarias de los profesionales asistenciales. </t>
  </si>
  <si>
    <t>Revisión y seguimiento de la disponibilidad de agendas de los servicios puerta de entrada diaria; mediante reporte de disponibilidad e indicadores de oportunidad institucional..</t>
  </si>
  <si>
    <t>2023 ENERO</t>
  </si>
  <si>
    <t>Comportamiento Semanal</t>
  </si>
  <si>
    <t>Monitoreo de Transacciones Tipo de Autorización Enero 2023</t>
  </si>
  <si>
    <t>Emision</t>
  </si>
  <si>
    <t>1 al 8</t>
  </si>
  <si>
    <t>9 al 15</t>
  </si>
  <si>
    <t>16 al 22</t>
  </si>
  <si>
    <t>23 al 29</t>
  </si>
  <si>
    <t>30 al 31</t>
  </si>
  <si>
    <t>TG</t>
  </si>
  <si>
    <t>%</t>
  </si>
  <si>
    <t>Automatica</t>
  </si>
  <si>
    <t>Front</t>
  </si>
  <si>
    <t>Virtual</t>
  </si>
  <si>
    <t>Total General</t>
  </si>
  <si>
    <t>Comportamiento mensual de gestión virtual</t>
  </si>
  <si>
    <t>CANAL</t>
  </si>
  <si>
    <t>Ene</t>
  </si>
  <si>
    <t>% Mes</t>
  </si>
  <si>
    <t>% Acumulado</t>
  </si>
  <si>
    <t>Req</t>
  </si>
  <si>
    <t>Pag WEB</t>
  </si>
  <si>
    <t>Sede</t>
  </si>
  <si>
    <t>Mail</t>
  </si>
  <si>
    <t>Ofi Virtual</t>
  </si>
  <si>
    <t xml:space="preserve">Total </t>
  </si>
  <si>
    <t>Indicador de oportunidad de respuesta</t>
  </si>
  <si>
    <t>INDICADOR</t>
  </si>
  <si>
    <t>Enero</t>
  </si>
  <si>
    <t>%Acumulado</t>
  </si>
  <si>
    <t xml:space="preserve"> 24 horas a 48 horas</t>
  </si>
  <si>
    <t>3 a 5 Días Hábiles</t>
  </si>
  <si>
    <t xml:space="preserve"> mas de 5 Días Hábiles</t>
  </si>
  <si>
    <t>Total general</t>
  </si>
  <si>
    <t>2023 FEBRERO</t>
  </si>
  <si>
    <t>Monitoreo de Transacciones Tipo de Autorización Febrero 2023</t>
  </si>
  <si>
    <t>1 al 5</t>
  </si>
  <si>
    <t>6 al 12</t>
  </si>
  <si>
    <t>13 al 19</t>
  </si>
  <si>
    <t>20 al 26</t>
  </si>
  <si>
    <t>27 al 28</t>
  </si>
  <si>
    <t>Feb</t>
  </si>
  <si>
    <t>2023 MARZO</t>
  </si>
  <si>
    <t>Monitoreo de Transacciones Tipo de Autorización MARZO 2023</t>
  </si>
  <si>
    <t>27 al 31</t>
  </si>
  <si>
    <t>Mar</t>
  </si>
  <si>
    <t>Febrero</t>
  </si>
  <si>
    <t>Marzo</t>
  </si>
  <si>
    <t>2023 ABRIL</t>
  </si>
  <si>
    <t>Monitoreo de Transacciones Tipo de Autorización ABRIL 2023</t>
  </si>
  <si>
    <t>1 al 2</t>
  </si>
  <si>
    <t>3 al 9</t>
  </si>
  <si>
    <t>10 al 16</t>
  </si>
  <si>
    <t>17 al 23</t>
  </si>
  <si>
    <t>24 al 30</t>
  </si>
  <si>
    <t>Abr</t>
  </si>
  <si>
    <t>Abril</t>
  </si>
  <si>
    <t>2023 MAYO</t>
  </si>
  <si>
    <t>Monitoreo de Transacciones Tipo de Autorización MAYO 2023</t>
  </si>
  <si>
    <t>1 al 7</t>
  </si>
  <si>
    <t>8 al 14</t>
  </si>
  <si>
    <t>15 al 21</t>
  </si>
  <si>
    <t>22 al 28</t>
  </si>
  <si>
    <t>29 al 31</t>
  </si>
  <si>
    <t>May</t>
  </si>
  <si>
    <t>Mayo</t>
  </si>
  <si>
    <t>2023 JUNIO</t>
  </si>
  <si>
    <t>Monitoreo de Transacciones Tipo de Autorización JUNIO 2023</t>
  </si>
  <si>
    <t>1 al 4</t>
  </si>
  <si>
    <t>5 al 11</t>
  </si>
  <si>
    <t>12 al 18</t>
  </si>
  <si>
    <t>19 al 25</t>
  </si>
  <si>
    <t>26 al 30</t>
  </si>
  <si>
    <t>Total</t>
  </si>
  <si>
    <t>Jun</t>
  </si>
  <si>
    <t>Junio</t>
  </si>
  <si>
    <t>2023 JULIO</t>
  </si>
  <si>
    <t>Monitoreo de Transacciones Tipo de Autorización JULIO 2023</t>
  </si>
  <si>
    <t>24 al 31</t>
  </si>
  <si>
    <t>Jul</t>
  </si>
  <si>
    <t>Julio</t>
  </si>
  <si>
    <t>2023 AGOSTO</t>
  </si>
  <si>
    <t>Monitoreo de Transacciones Tipo de Autorización AGOSTO 2023</t>
  </si>
  <si>
    <t>1 al 6</t>
  </si>
  <si>
    <t>7 al 13</t>
  </si>
  <si>
    <t>14 al 20</t>
  </si>
  <si>
    <t>21 al 27</t>
  </si>
  <si>
    <t>28 al 31</t>
  </si>
  <si>
    <t>Agos</t>
  </si>
  <si>
    <t>Agosto</t>
  </si>
  <si>
    <t>GESTIÓN CALL CENTER AGOSTO 2023</t>
  </si>
  <si>
    <t>Cantidad llamadas</t>
  </si>
  <si>
    <t>Niveles</t>
  </si>
  <si>
    <t>Tiempos (seg)</t>
  </si>
  <si>
    <t>Ofrecidas</t>
  </si>
  <si>
    <t>Contestadas</t>
  </si>
  <si>
    <t>Abandonadas</t>
  </si>
  <si>
    <t>Atención</t>
  </si>
  <si>
    <t>Abandono</t>
  </si>
  <si>
    <t>Servicio</t>
  </si>
  <si>
    <t>ASA</t>
  </si>
  <si>
    <t>Conversación</t>
  </si>
  <si>
    <t>Retención</t>
  </si>
  <si>
    <t>ACW</t>
  </si>
  <si>
    <t>Agendamiento</t>
  </si>
  <si>
    <t>Información</t>
  </si>
  <si>
    <t>PQR</t>
  </si>
  <si>
    <t>Total VOZ</t>
  </si>
  <si>
    <t>Total IVR</t>
  </si>
  <si>
    <t>Total Gestión</t>
  </si>
  <si>
    <t>Colas</t>
  </si>
  <si>
    <t>Fecha</t>
  </si>
  <si>
    <t>Sevicio</t>
  </si>
  <si>
    <t>SEDE COLINA</t>
  </si>
  <si>
    <t>MARTES</t>
  </si>
  <si>
    <t>VIERNES</t>
  </si>
  <si>
    <t>MIÉRCOLES</t>
  </si>
  <si>
    <t>JUEVES</t>
  </si>
  <si>
    <t>LUNES</t>
  </si>
  <si>
    <t>Odontología</t>
  </si>
  <si>
    <t>Medicina General</t>
  </si>
  <si>
    <t>Obstetricia</t>
  </si>
  <si>
    <t>*</t>
  </si>
  <si>
    <t>Pediatría</t>
  </si>
  <si>
    <t>Tipo de Documento</t>
  </si>
  <si>
    <t>RC1028728113</t>
  </si>
  <si>
    <t>CC19495511</t>
  </si>
  <si>
    <t>CC10122441</t>
  </si>
  <si>
    <t>Situación</t>
  </si>
  <si>
    <t>En Ips Bienestar Colina, el agente informa que la cita más cercana para pediatría es para el próximo 23/08/2023. Superando los 5 días hábiles.</t>
  </si>
  <si>
    <t>En Ips Bienestar Colina el agente informa que la cita más cercana para Medicina General es para el próximo 14/08/2023. Superando los 3 días hábiles.</t>
  </si>
  <si>
    <t>En Ips Bienestar Chapinero el agente informa que la cita más cercana para Medicina General es para el próximo 28/08/2023. Superando los 3 días hábiles.</t>
  </si>
  <si>
    <t>En Ips Bienestar Colina el agente informa que la cita más cercana para Medicina General es para el próximo 30/08/2023. Superando los 3 días hábiles.</t>
  </si>
  <si>
    <t>En Ips Bienestar Colina el agente informa que no hay agenda disponible para citas de Obstetricia. Superando los 5 días hábiles.</t>
  </si>
  <si>
    <t>En Ips Bienestar Colina el agente informa que la cita más cercana para Medicina General es para el próximo 04/09/2023. Superando los 3 días hábiles.</t>
  </si>
  <si>
    <t>Hora de la Llamada</t>
  </si>
  <si>
    <t>Teléfono</t>
  </si>
  <si>
    <t>601 (4321410)</t>
  </si>
  <si>
    <t>601 (4873434)</t>
  </si>
  <si>
    <t>Agente que Atendió IPS</t>
  </si>
  <si>
    <t>YOLANDA MADRIGAL</t>
  </si>
  <si>
    <t>DAMARIS SOACHI</t>
  </si>
  <si>
    <t>YEIMMY GONZALEZ</t>
  </si>
  <si>
    <t>LIZETH CARDENAS</t>
  </si>
  <si>
    <t>CINDY ALBA</t>
  </si>
  <si>
    <t>Fecha reporte a IPS</t>
  </si>
  <si>
    <t>Respuesta IPS</t>
  </si>
  <si>
    <t xml:space="preserve"> se evidencia  una  oportunidad de mejora con el asesor  quien contesto  la llamda  ya que a esa hora  se contaba con  cupos para el dia 3 de agosto  . Lo cual se encuntra con  la  oportunidad pactada con el asegurador  </t>
  </si>
  <si>
    <t xml:space="preserve">se presenta una oportunidd  de mejora dado que el sede colina se encuntra  menos 3 medicos   1 incapcidad 2  renucnias  las cuales se incio proceso de contratacion  , sim embargo  se esta realizando compensacion con  horas extras de otros profesionales. </t>
  </si>
  <si>
    <t>se presenta una oportunidd  de mejora dado que el sede colina se encuntra  menos 2 medicos   1 incapcidad 1  renucnias  las cuales se incio proceso de contratacion  , sim embargo  se esta realizando compensacion con  horas extras de otros profesionales</t>
  </si>
  <si>
    <t xml:space="preserve">se evidencia una oportunidad  de mejora ya que el especilista  presento una calimda  loque obligo a ganerar una reprograacion de consulta  , al dia de hoy la sede cuenta con  oportunidad  pactada  </t>
  </si>
  <si>
    <t xml:space="preserve">se evidencia  una  oportunidad de mejora con el asesor del contac center   quien contesto  la llamada  ya que en ese momento se  contaba con  cupos para dentro de la oportunidad a   1 y  2 dias Lo cual se encuntra con  la  oportunidad pactada con el asegurador  </t>
  </si>
  <si>
    <t xml:space="preserve">SEDE CHAPINERO </t>
  </si>
  <si>
    <t>SEDE CHAPINERO</t>
  </si>
  <si>
    <t>CC1018431494</t>
  </si>
  <si>
    <t>En Ips Bienestar Chapinero el agente informa que la cita más cercana para Odontología es para el próximo 24/08/2023. Superando los 3 días hábiles.</t>
  </si>
  <si>
    <t>En Ips Bienestar Chapinero el agente informa que la cita más cercana para odontología es para el próximo 28/08/2023. Superando los 3 días hábiles.</t>
  </si>
  <si>
    <t>LUISA VERGARA</t>
  </si>
  <si>
    <t>ALICIA VILLALBA</t>
  </si>
  <si>
    <t xml:space="preserve">se evidencia una  oportunidad de  mejora para la sede  ya que  al momento  de la llamada efectivamente no  se contaba  con  la disponibilidad  de cupos.           Esta  novedad fue  corregida de amnera inmediata y  la sede  a hoy cuenta con  la  disponibilid  de servico segun norma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</si>
</sst>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_);[Red]\(#,000\)"/>
    <numFmt numFmtId="167" formatCode="_-* #,##0_-;\-* #,##0_-;_-* &quot;-&quot;??_-;_-@_-"/>
  </numFmts>
  <fonts count="29">
    <font>
      <sz val="11"/>
      <color theme="1"/>
      <name val="Calibri"/>
      <family val="2"/>
      <scheme val="minor"/>
    </font>
    <font>
      <sz val="11"/>
      <color theme="1"/>
      <name val="Calibri"/>
      <scheme val="minor"/>
    </font>
    <font>
      <sz val="11"/>
      <color theme="1"/>
      <name val="Calibri"/>
      <family val="2"/>
      <scheme val="minor"/>
    </font>
    <font>
      <i/>
      <sz val="11"/>
      <color rgb="FF7F7F7F"/>
      <name val="Calibri"/>
      <scheme val="minor"/>
    </font>
    <font>
      <b/>
      <sz val="11"/>
      <color rgb="FF000000"/>
      <name val="Calibri"/>
      <family val="2"/>
      <charset val="1"/>
    </font>
    <font>
      <b/>
      <sz val="11"/>
      <name val="Calibri"/>
      <family val="2"/>
      <charset val="1"/>
    </font>
    <font>
      <sz val="11"/>
      <name val="Calibri"/>
      <family val="2"/>
      <charset val="1"/>
    </font>
    <font>
      <sz val="12"/>
      <color rgb="FF000000"/>
      <name val="Calibri"/>
      <family val="2"/>
      <charset val="1"/>
    </font>
    <font>
      <sz val="12"/>
      <name val="Calibri"/>
      <family val="2"/>
    </font>
    <font>
      <b/>
      <sz val="11"/>
      <color rgb="FF000000"/>
      <name val="Calibri"/>
      <family val="2"/>
    </font>
    <font>
      <sz val="11"/>
      <color rgb="FF000000"/>
      <name val="Calibri"/>
      <family val="2"/>
    </font>
    <font>
      <sz val="11"/>
      <color rgb="FFFFFFFF"/>
      <name val="Calibri"/>
      <family val="2"/>
      <charset val="1"/>
    </font>
    <font>
      <b/>
      <sz val="11"/>
      <color theme="1"/>
      <name val="Abadi"/>
      <family val="2"/>
    </font>
    <font>
      <sz val="11"/>
      <color rgb="FF000000"/>
      <name val="Abadi"/>
      <family val="2"/>
    </font>
    <font>
      <b/>
      <sz val="11"/>
      <color rgb="FF000000"/>
      <name val="Abadi"/>
      <family val="2"/>
    </font>
    <font>
      <b/>
      <sz val="10"/>
      <color rgb="FF000000"/>
      <name val="Abadi"/>
      <family val="2"/>
    </font>
    <font>
      <b/>
      <sz val="12"/>
      <name val="Abadi"/>
      <family val="2"/>
    </font>
    <font>
      <b/>
      <sz val="12"/>
      <color rgb="FF000000"/>
      <name val="Abadi"/>
      <family val="2"/>
    </font>
    <font>
      <sz val="11"/>
      <color theme="1"/>
      <name val="Abadi"/>
      <family val="2"/>
    </font>
    <font>
      <sz val="10"/>
      <color theme="1"/>
      <name val="Calibri"/>
      <family val="2"/>
      <scheme val="minor"/>
    </font>
    <font>
      <b/>
      <sz val="10"/>
      <color theme="1"/>
      <name val="Calibri"/>
      <family val="2"/>
      <scheme val="minor"/>
    </font>
    <font>
      <b/>
      <sz val="10"/>
      <color theme="0"/>
      <name val="Calibri"/>
      <family val="2"/>
      <scheme val="minor"/>
    </font>
    <font>
      <b/>
      <sz val="10"/>
      <name val="Calibri"/>
      <family val="2"/>
      <scheme val="minor"/>
    </font>
    <font>
      <sz val="10"/>
      <name val="Calibri"/>
      <family val="2"/>
      <scheme val="minor"/>
    </font>
    <font>
      <sz val="11"/>
      <color rgb="FF2F5496"/>
      <name val="Century Gothic"/>
      <family val="2"/>
    </font>
    <font>
      <sz val="11"/>
      <color rgb="FF242424"/>
      <name val="Calibri"/>
      <family val="2"/>
      <scheme val="minor"/>
    </font>
    <font>
      <b/>
      <sz val="8"/>
      <color rgb="FF000000"/>
      <name val="Verdana"/>
      <family val="2"/>
    </font>
    <font>
      <sz val="8"/>
      <color rgb="FF000000"/>
      <name val="Verdana"/>
      <family val="2"/>
    </font>
    <font>
      <b/>
      <sz val="11"/>
      <color rgb="FF242424"/>
      <name val="Calibri"/>
      <family val="2"/>
      <scheme val="minor"/>
    </font>
  </fonts>
  <fills count="2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FF"/>
        <bgColor indexed="64"/>
      </patternFill>
    </fill>
    <fill>
      <patternFill patternType="solid">
        <fgColor rgb="FFD9D9D9"/>
        <bgColor rgb="FFBDD7EE"/>
      </patternFill>
    </fill>
    <fill>
      <patternFill patternType="solid">
        <fgColor theme="2" tint="-9.9978637043366805E-2"/>
        <bgColor rgb="FFE2F0D9"/>
      </patternFill>
    </fill>
    <fill>
      <patternFill patternType="solid">
        <fgColor rgb="FFFFFFFF"/>
        <bgColor rgb="FFF2F2F2"/>
      </patternFill>
    </fill>
    <fill>
      <patternFill patternType="solid">
        <fgColor theme="0"/>
        <bgColor rgb="FFD9D9D9"/>
      </patternFill>
    </fill>
    <fill>
      <patternFill patternType="solid">
        <fgColor theme="0"/>
        <bgColor rgb="FFF2F2F2"/>
      </patternFill>
    </fill>
    <fill>
      <patternFill patternType="solid">
        <fgColor rgb="FFC5E0B4"/>
        <bgColor rgb="FFD9D9D9"/>
      </patternFill>
    </fill>
    <fill>
      <patternFill patternType="solid">
        <fgColor theme="9" tint="0.39997558519241921"/>
        <bgColor indexed="64"/>
      </patternFill>
    </fill>
    <fill>
      <patternFill patternType="solid">
        <fgColor rgb="FF4472C4"/>
        <bgColor rgb="FF4F93E3"/>
      </patternFill>
    </fill>
    <fill>
      <patternFill patternType="solid">
        <fgColor rgb="FFFFFF00"/>
        <bgColor rgb="FFFFFF00"/>
      </patternFill>
    </fill>
    <fill>
      <patternFill patternType="solid">
        <fgColor rgb="FF92D050"/>
        <bgColor rgb="FF92D050"/>
      </patternFill>
    </fill>
    <fill>
      <patternFill patternType="solid">
        <fgColor rgb="FFFF0000"/>
        <bgColor rgb="FFFF0000"/>
      </patternFill>
    </fill>
    <fill>
      <patternFill patternType="solid">
        <fgColor theme="9"/>
        <bgColor theme="9"/>
      </patternFill>
    </fill>
    <fill>
      <patternFill patternType="solid">
        <fgColor theme="9" tint="0.79998168889431442"/>
        <bgColor theme="9" tint="0.79998168889431442"/>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1454817346722"/>
        <bgColor indexed="64"/>
      </patternFill>
    </fill>
    <fill>
      <patternFill patternType="solid">
        <fgColor theme="5" tint="0.79992065187536243"/>
        <bgColor indexed="64"/>
      </patternFill>
    </fill>
    <fill>
      <patternFill patternType="solid">
        <fgColor theme="5" tint="0.79998168889431442"/>
        <bgColor indexed="64"/>
      </patternFill>
    </fill>
    <fill>
      <patternFill patternType="solid">
        <fgColor theme="4" tint="0.79992065187536243"/>
        <bgColor indexed="64"/>
      </patternFill>
    </fill>
    <fill>
      <patternFill patternType="solid">
        <fgColor theme="4" tint="0.79998168889431442"/>
        <bgColor indexed="64"/>
      </patternFill>
    </fill>
    <fill>
      <patternFill patternType="solid">
        <fgColor rgb="FFFFF2CC"/>
        <bgColor indexed="64"/>
      </patternFill>
    </fill>
    <fill>
      <patternFill patternType="solid">
        <fgColor rgb="FFE2EFDA"/>
        <bgColor indexed="64"/>
      </patternFill>
    </fill>
  </fills>
  <borders count="4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rgb="FF000000"/>
      </right>
      <top style="medium">
        <color indexed="64"/>
      </top>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2" fillId="0" borderId="0"/>
    <xf numFmtId="0" fontId="11" fillId="12" borderId="0" applyBorder="0" applyProtection="0"/>
    <xf numFmtId="9" fontId="10" fillId="0" borderId="0" applyFont="0" applyBorder="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1" fillId="0" borderId="0"/>
  </cellStyleXfs>
  <cellXfs count="290">
    <xf numFmtId="0" fontId="0" fillId="0" borderId="0" xfId="0"/>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xf>
    <xf numFmtId="0" fontId="0" fillId="0" borderId="2" xfId="0" applyBorder="1" applyAlignment="1">
      <alignment horizontal="center" vertical="center"/>
    </xf>
    <xf numFmtId="0" fontId="6" fillId="0" borderId="3" xfId="0" applyFont="1" applyBorder="1" applyAlignment="1">
      <alignment horizontal="left" vertical="center"/>
    </xf>
    <xf numFmtId="0" fontId="0" fillId="2" borderId="2" xfId="0" applyFill="1" applyBorder="1" applyAlignment="1">
      <alignment horizontal="center" vertical="center" wrapText="1"/>
    </xf>
    <xf numFmtId="9" fontId="0" fillId="8" borderId="2" xfId="0" applyNumberFormat="1" applyFill="1" applyBorder="1" applyAlignment="1">
      <alignment horizontal="center" vertical="center"/>
    </xf>
    <xf numFmtId="14" fontId="0" fillId="0" borderId="2" xfId="0" applyNumberFormat="1" applyBorder="1" applyAlignment="1">
      <alignment horizontal="center" vertical="center" wrapText="1"/>
    </xf>
    <xf numFmtId="0" fontId="0" fillId="2" borderId="0" xfId="0" applyFill="1"/>
    <xf numFmtId="0" fontId="2" fillId="0" borderId="2" xfId="3" applyBorder="1" applyAlignment="1">
      <alignment horizontal="center" wrapText="1"/>
    </xf>
    <xf numFmtId="0" fontId="0" fillId="0" borderId="2" xfId="0" applyBorder="1" applyAlignment="1">
      <alignment horizontal="center" wrapText="1"/>
    </xf>
    <xf numFmtId="0" fontId="0" fillId="0" borderId="1" xfId="0" applyBorder="1" applyAlignment="1">
      <alignment vertical="center" wrapText="1"/>
    </xf>
    <xf numFmtId="0" fontId="8" fillId="11" borderId="2" xfId="0" applyFont="1" applyFill="1" applyBorder="1" applyAlignment="1">
      <alignment horizontal="center" vertical="center" wrapText="1"/>
    </xf>
    <xf numFmtId="9" fontId="0" fillId="11" borderId="2" xfId="0" applyNumberFormat="1" applyFill="1" applyBorder="1" applyAlignment="1">
      <alignment horizontal="center" vertical="center"/>
    </xf>
    <xf numFmtId="14" fontId="9" fillId="11"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9" fontId="0" fillId="2" borderId="2" xfId="0" applyNumberFormat="1" applyFill="1" applyBorder="1" applyAlignment="1">
      <alignment horizontal="center" vertical="center"/>
    </xf>
    <xf numFmtId="9" fontId="0" fillId="0" borderId="2" xfId="0" applyNumberFormat="1" applyBorder="1" applyAlignment="1">
      <alignment horizontal="center" vertical="center"/>
    </xf>
    <xf numFmtId="9" fontId="7" fillId="2" borderId="2" xfId="0" applyNumberFormat="1" applyFont="1" applyFill="1" applyBorder="1" applyAlignment="1">
      <alignment horizontal="center" vertical="center" wrapText="1"/>
    </xf>
    <xf numFmtId="0" fontId="0" fillId="0" borderId="2" xfId="0" applyBorder="1" applyAlignment="1">
      <alignment horizontal="center"/>
    </xf>
    <xf numFmtId="0" fontId="0" fillId="7" borderId="2" xfId="0" applyFill="1" applyBorder="1" applyAlignment="1">
      <alignment horizontal="center" vertical="center"/>
    </xf>
    <xf numFmtId="0" fontId="10" fillId="0" borderId="0" xfId="0" applyFont="1" applyAlignment="1">
      <alignment horizontal="center" vertical="center" wrapText="1"/>
    </xf>
    <xf numFmtId="9" fontId="0" fillId="0" borderId="2" xfId="0" applyNumberFormat="1" applyBorder="1" applyAlignment="1">
      <alignment horizontal="center" vertical="center" wrapText="1"/>
    </xf>
    <xf numFmtId="14" fontId="0" fillId="0" borderId="2" xfId="0" applyNumberFormat="1" applyBorder="1" applyAlignment="1">
      <alignment horizontal="center" vertical="center"/>
    </xf>
    <xf numFmtId="0" fontId="0" fillId="0" borderId="2" xfId="0" applyBorder="1"/>
    <xf numFmtId="9" fontId="0" fillId="0" borderId="2" xfId="0" applyNumberFormat="1" applyBorder="1" applyAlignment="1">
      <alignment horizontal="center" wrapText="1"/>
    </xf>
    <xf numFmtId="14" fontId="0" fillId="0" borderId="2" xfId="0" applyNumberFormat="1" applyBorder="1" applyAlignment="1">
      <alignment horizontal="center" wrapText="1"/>
    </xf>
    <xf numFmtId="0" fontId="12" fillId="3" borderId="2" xfId="0" applyFont="1" applyFill="1" applyBorder="1" applyAlignment="1">
      <alignment horizontal="center"/>
    </xf>
    <xf numFmtId="0" fontId="12" fillId="0" borderId="2" xfId="0" applyFont="1" applyBorder="1"/>
    <xf numFmtId="9" fontId="12" fillId="0" borderId="2" xfId="1" applyFont="1" applyBorder="1" applyAlignment="1">
      <alignment horizontal="center" vertical="center"/>
    </xf>
    <xf numFmtId="0" fontId="12" fillId="3" borderId="2" xfId="0" applyFont="1" applyFill="1" applyBorder="1"/>
    <xf numFmtId="0" fontId="14" fillId="16" borderId="2" xfId="4" applyFont="1" applyFill="1" applyBorder="1" applyAlignment="1">
      <alignment horizontal="center" vertical="center" wrapText="1"/>
    </xf>
    <xf numFmtId="0" fontId="15" fillId="17" borderId="2" xfId="0" applyFont="1" applyFill="1" applyBorder="1" applyAlignment="1">
      <alignment horizontal="center" vertical="center"/>
    </xf>
    <xf numFmtId="0" fontId="15" fillId="0" borderId="2" xfId="0" applyFont="1" applyBorder="1" applyAlignment="1">
      <alignment horizontal="center" vertical="center"/>
    </xf>
    <xf numFmtId="0" fontId="15" fillId="17" borderId="2" xfId="0" applyFont="1" applyFill="1" applyBorder="1" applyAlignment="1">
      <alignment horizontal="center" vertical="center" wrapText="1"/>
    </xf>
    <xf numFmtId="0" fontId="17" fillId="14" borderId="2" xfId="0" applyFont="1" applyFill="1" applyBorder="1" applyAlignment="1">
      <alignment horizontal="center" vertical="center"/>
    </xf>
    <xf numFmtId="0" fontId="17" fillId="13" borderId="2" xfId="0" applyFont="1" applyFill="1" applyBorder="1" applyAlignment="1">
      <alignment horizontal="center" vertical="center"/>
    </xf>
    <xf numFmtId="0" fontId="17" fillId="15" borderId="2" xfId="0" applyFont="1" applyFill="1" applyBorder="1" applyAlignment="1">
      <alignment horizontal="center" vertical="center"/>
    </xf>
    <xf numFmtId="0" fontId="18" fillId="0" borderId="2" xfId="0" applyFont="1" applyBorder="1"/>
    <xf numFmtId="0" fontId="15" fillId="16" borderId="2" xfId="0" applyFont="1" applyFill="1" applyBorder="1" applyAlignment="1">
      <alignment horizontal="center" vertical="center"/>
    </xf>
    <xf numFmtId="0" fontId="18" fillId="17" borderId="2" xfId="0" applyFont="1" applyFill="1" applyBorder="1" applyAlignment="1">
      <alignment horizontal="center" vertical="center"/>
    </xf>
    <xf numFmtId="9" fontId="18" fillId="17" borderId="2" xfId="1" applyFont="1" applyFill="1" applyBorder="1" applyAlignment="1">
      <alignment horizontal="center" vertical="center"/>
    </xf>
    <xf numFmtId="0" fontId="18" fillId="0" borderId="2" xfId="0" applyFont="1" applyBorder="1" applyAlignment="1">
      <alignment horizontal="center" vertical="center"/>
    </xf>
    <xf numFmtId="9" fontId="18" fillId="0" borderId="2" xfId="1" applyFont="1" applyBorder="1" applyAlignment="1">
      <alignment horizontal="center" vertical="center"/>
    </xf>
    <xf numFmtId="9" fontId="15" fillId="0" borderId="2" xfId="1" applyFont="1" applyBorder="1" applyAlignment="1">
      <alignment horizontal="center" vertical="center"/>
    </xf>
    <xf numFmtId="0" fontId="16" fillId="16" borderId="2" xfId="4" applyFont="1" applyFill="1" applyBorder="1" applyAlignment="1">
      <alignment horizontal="center" vertical="center"/>
    </xf>
    <xf numFmtId="9" fontId="13" fillId="0" borderId="2" xfId="1" applyFont="1" applyBorder="1"/>
    <xf numFmtId="0" fontId="17" fillId="0" borderId="2" xfId="0" applyFont="1" applyBorder="1" applyAlignment="1">
      <alignment horizontal="center" vertical="center"/>
    </xf>
    <xf numFmtId="0" fontId="12" fillId="0" borderId="0" xfId="0" applyFont="1" applyAlignment="1">
      <alignment horizontal="center"/>
    </xf>
    <xf numFmtId="9" fontId="18" fillId="0" borderId="2" xfId="0" applyNumberFormat="1" applyFont="1" applyBorder="1" applyAlignment="1">
      <alignment horizontal="center" vertical="center"/>
    </xf>
    <xf numFmtId="165" fontId="18" fillId="0" borderId="2" xfId="1" applyNumberFormat="1" applyFont="1" applyBorder="1"/>
    <xf numFmtId="9" fontId="18" fillId="0" borderId="2" xfId="1" applyFont="1" applyBorder="1"/>
    <xf numFmtId="10" fontId="18" fillId="0" borderId="2" xfId="1" applyNumberFormat="1" applyFont="1" applyBorder="1"/>
    <xf numFmtId="0" fontId="16" fillId="16" borderId="5" xfId="4" applyFont="1" applyFill="1" applyBorder="1" applyAlignment="1">
      <alignment horizontal="center" vertical="center"/>
    </xf>
    <xf numFmtId="9" fontId="12" fillId="17" borderId="2" xfId="1" applyFont="1" applyFill="1" applyBorder="1" applyAlignment="1">
      <alignment horizontal="center" vertical="center"/>
    </xf>
    <xf numFmtId="0" fontId="12" fillId="17" borderId="2" xfId="0" applyFont="1" applyFill="1" applyBorder="1" applyAlignment="1">
      <alignment horizontal="center" vertical="center"/>
    </xf>
    <xf numFmtId="0" fontId="12" fillId="0" borderId="2" xfId="0" applyFont="1" applyBorder="1" applyAlignment="1">
      <alignment horizontal="center" vertical="center"/>
    </xf>
    <xf numFmtId="9" fontId="12" fillId="0" borderId="2" xfId="0" applyNumberFormat="1" applyFont="1" applyBorder="1" applyAlignment="1">
      <alignment horizontal="center" vertical="center"/>
    </xf>
    <xf numFmtId="165" fontId="12" fillId="0" borderId="2" xfId="1" applyNumberFormat="1" applyFont="1" applyBorder="1" applyAlignment="1">
      <alignment horizontal="center" vertical="center"/>
    </xf>
    <xf numFmtId="10" fontId="12" fillId="0" borderId="2" xfId="1" applyNumberFormat="1" applyFont="1" applyBorder="1" applyAlignment="1">
      <alignment horizontal="center" vertical="center"/>
    </xf>
    <xf numFmtId="1" fontId="12" fillId="0" borderId="2" xfId="1" applyNumberFormat="1" applyFont="1" applyBorder="1" applyAlignment="1">
      <alignment horizontal="center" vertical="center"/>
    </xf>
    <xf numFmtId="9" fontId="12" fillId="0" borderId="2" xfId="1" applyFont="1" applyBorder="1"/>
    <xf numFmtId="0" fontId="19" fillId="0" borderId="0" xfId="6" applyFont="1" applyAlignment="1">
      <alignment vertical="center"/>
    </xf>
    <xf numFmtId="0" fontId="19" fillId="0" borderId="0" xfId="6" applyFont="1" applyAlignment="1">
      <alignment horizontal="center" vertical="center"/>
    </xf>
    <xf numFmtId="0" fontId="20" fillId="0" borderId="0" xfId="6" applyFont="1" applyAlignment="1">
      <alignment vertical="center"/>
    </xf>
    <xf numFmtId="9" fontId="19" fillId="0" borderId="0" xfId="7" applyFont="1" applyAlignment="1">
      <alignment horizontal="center" vertical="center"/>
    </xf>
    <xf numFmtId="1" fontId="19" fillId="0" borderId="0" xfId="6" applyNumberFormat="1" applyFont="1" applyAlignment="1">
      <alignment horizontal="center" vertical="center"/>
    </xf>
    <xf numFmtId="0" fontId="21" fillId="19" borderId="11" xfId="6" applyFont="1" applyFill="1" applyBorder="1" applyAlignment="1">
      <alignment horizontal="center" vertical="center"/>
    </xf>
    <xf numFmtId="0" fontId="21" fillId="19" borderId="12" xfId="6" applyFont="1" applyFill="1" applyBorder="1" applyAlignment="1">
      <alignment horizontal="center" vertical="center"/>
    </xf>
    <xf numFmtId="0" fontId="21" fillId="19" borderId="13" xfId="6" applyFont="1" applyFill="1" applyBorder="1" applyAlignment="1">
      <alignment horizontal="center" vertical="center"/>
    </xf>
    <xf numFmtId="0" fontId="21" fillId="20" borderId="11" xfId="6" applyFont="1" applyFill="1" applyBorder="1" applyAlignment="1">
      <alignment horizontal="center" vertical="center"/>
    </xf>
    <xf numFmtId="0" fontId="21" fillId="20" borderId="12" xfId="6" applyFont="1" applyFill="1" applyBorder="1" applyAlignment="1">
      <alignment horizontal="center" vertical="center"/>
    </xf>
    <xf numFmtId="9" fontId="21" fillId="20" borderId="13" xfId="7" applyFont="1" applyFill="1" applyBorder="1" applyAlignment="1">
      <alignment horizontal="center" vertical="center"/>
    </xf>
    <xf numFmtId="0" fontId="20" fillId="21" borderId="11" xfId="6" applyFont="1" applyFill="1" applyBorder="1" applyAlignment="1">
      <alignment horizontal="center" vertical="center"/>
    </xf>
    <xf numFmtId="1" fontId="20" fillId="21" borderId="12" xfId="6" applyNumberFormat="1" applyFont="1" applyFill="1" applyBorder="1" applyAlignment="1">
      <alignment horizontal="center" vertical="center"/>
    </xf>
    <xf numFmtId="0" fontId="20" fillId="21" borderId="12" xfId="6" applyFont="1" applyFill="1" applyBorder="1" applyAlignment="1">
      <alignment horizontal="center" vertical="center"/>
    </xf>
    <xf numFmtId="0" fontId="20" fillId="21" borderId="13" xfId="6" applyFont="1" applyFill="1" applyBorder="1" applyAlignment="1">
      <alignment horizontal="center" vertical="center"/>
    </xf>
    <xf numFmtId="0" fontId="20" fillId="0" borderId="11" xfId="6" applyFont="1" applyBorder="1" applyAlignment="1">
      <alignment horizontal="left" vertical="center"/>
    </xf>
    <xf numFmtId="3" fontId="19" fillId="0" borderId="11" xfId="6" applyNumberFormat="1" applyFont="1" applyBorder="1" applyAlignment="1">
      <alignment horizontal="center" vertical="center"/>
    </xf>
    <xf numFmtId="3" fontId="19" fillId="0" borderId="12" xfId="6" applyNumberFormat="1" applyFont="1" applyBorder="1" applyAlignment="1">
      <alignment horizontal="center" vertical="center"/>
    </xf>
    <xf numFmtId="3" fontId="19" fillId="0" borderId="13" xfId="6" applyNumberFormat="1" applyFont="1" applyBorder="1" applyAlignment="1">
      <alignment horizontal="center" vertical="center"/>
    </xf>
    <xf numFmtId="9" fontId="19" fillId="0" borderId="12" xfId="7" applyFont="1" applyBorder="1" applyAlignment="1">
      <alignment horizontal="center" vertical="center"/>
    </xf>
    <xf numFmtId="0" fontId="19" fillId="0" borderId="11" xfId="6" applyFont="1" applyBorder="1" applyAlignment="1">
      <alignment horizontal="center" vertical="center"/>
    </xf>
    <xf numFmtId="1" fontId="19" fillId="0" borderId="12" xfId="6" applyNumberFormat="1" applyFont="1" applyBorder="1" applyAlignment="1">
      <alignment horizontal="center" vertical="center"/>
    </xf>
    <xf numFmtId="0" fontId="19" fillId="0" borderId="12" xfId="6" applyFont="1" applyBorder="1" applyAlignment="1">
      <alignment horizontal="center"/>
    </xf>
    <xf numFmtId="0" fontId="19" fillId="0" borderId="13" xfId="6" applyFont="1" applyBorder="1" applyAlignment="1">
      <alignment horizontal="center"/>
    </xf>
    <xf numFmtId="0" fontId="20" fillId="0" borderId="14" xfId="6" applyFont="1" applyBorder="1" applyAlignment="1">
      <alignment horizontal="left" vertical="center"/>
    </xf>
    <xf numFmtId="3" fontId="19" fillId="0" borderId="14" xfId="6" applyNumberFormat="1" applyFont="1" applyBorder="1" applyAlignment="1">
      <alignment horizontal="center" vertical="center"/>
    </xf>
    <xf numFmtId="3" fontId="19" fillId="0" borderId="0" xfId="6" applyNumberFormat="1" applyFont="1" applyAlignment="1">
      <alignment horizontal="center" vertical="center"/>
    </xf>
    <xf numFmtId="3" fontId="19" fillId="0" borderId="15" xfId="6" applyNumberFormat="1" applyFont="1" applyBorder="1" applyAlignment="1">
      <alignment horizontal="center" vertical="center"/>
    </xf>
    <xf numFmtId="9" fontId="19" fillId="0" borderId="0" xfId="7" applyFont="1" applyBorder="1" applyAlignment="1">
      <alignment horizontal="center" vertical="center"/>
    </xf>
    <xf numFmtId="0" fontId="19" fillId="0" borderId="14" xfId="6" applyFont="1" applyBorder="1" applyAlignment="1">
      <alignment horizontal="center" vertical="center"/>
    </xf>
    <xf numFmtId="0" fontId="19" fillId="0" borderId="0" xfId="6" applyFont="1" applyAlignment="1">
      <alignment horizontal="center"/>
    </xf>
    <xf numFmtId="0" fontId="19" fillId="0" borderId="15" xfId="6" applyFont="1" applyBorder="1" applyAlignment="1">
      <alignment horizontal="center"/>
    </xf>
    <xf numFmtId="3" fontId="19" fillId="0" borderId="16" xfId="6" applyNumberFormat="1" applyFont="1" applyBorder="1" applyAlignment="1">
      <alignment horizontal="center" vertical="center"/>
    </xf>
    <xf numFmtId="3" fontId="19" fillId="0" borderId="17" xfId="6" applyNumberFormat="1" applyFont="1" applyBorder="1" applyAlignment="1">
      <alignment horizontal="center" vertical="center"/>
    </xf>
    <xf numFmtId="9" fontId="19" fillId="0" borderId="17" xfId="7" applyFont="1" applyBorder="1" applyAlignment="1">
      <alignment horizontal="center" vertical="center"/>
    </xf>
    <xf numFmtId="0" fontId="20" fillId="0" borderId="18" xfId="6" applyFont="1" applyBorder="1" applyAlignment="1">
      <alignment horizontal="left" vertical="center"/>
    </xf>
    <xf numFmtId="166" fontId="19" fillId="0" borderId="17" xfId="6" applyNumberFormat="1" applyFont="1" applyBorder="1" applyAlignment="1">
      <alignment horizontal="center" vertical="center"/>
    </xf>
    <xf numFmtId="9" fontId="19" fillId="0" borderId="14" xfId="7" applyFont="1" applyBorder="1" applyAlignment="1">
      <alignment horizontal="center" vertical="center"/>
    </xf>
    <xf numFmtId="0" fontId="19" fillId="0" borderId="8" xfId="6" applyFont="1" applyBorder="1" applyAlignment="1">
      <alignment horizontal="center" vertical="center"/>
    </xf>
    <xf numFmtId="1" fontId="19" fillId="0" borderId="9" xfId="6" applyNumberFormat="1" applyFont="1" applyBorder="1" applyAlignment="1">
      <alignment horizontal="center" vertical="center"/>
    </xf>
    <xf numFmtId="0" fontId="19" fillId="0" borderId="9" xfId="6" applyFont="1" applyBorder="1" applyAlignment="1">
      <alignment horizontal="center"/>
    </xf>
    <xf numFmtId="0" fontId="19" fillId="0" borderId="10" xfId="6" applyFont="1" applyBorder="1" applyAlignment="1">
      <alignment horizontal="center"/>
    </xf>
    <xf numFmtId="3" fontId="19" fillId="0" borderId="8" xfId="6" applyNumberFormat="1" applyFont="1" applyBorder="1" applyAlignment="1">
      <alignment horizontal="center" vertical="center"/>
    </xf>
    <xf numFmtId="3" fontId="19" fillId="0" borderId="9" xfId="6" applyNumberFormat="1" applyFont="1" applyBorder="1" applyAlignment="1">
      <alignment horizontal="center" vertical="center"/>
    </xf>
    <xf numFmtId="3" fontId="19" fillId="0" borderId="10" xfId="6" applyNumberFormat="1" applyFont="1" applyBorder="1" applyAlignment="1">
      <alignment horizontal="center" vertical="center"/>
    </xf>
    <xf numFmtId="9" fontId="19" fillId="0" borderId="11" xfId="7" applyFont="1" applyBorder="1" applyAlignment="1">
      <alignment horizontal="center" vertical="center"/>
    </xf>
    <xf numFmtId="9" fontId="19" fillId="0" borderId="10" xfId="7" applyFont="1" applyBorder="1" applyAlignment="1">
      <alignment horizontal="center" vertical="center"/>
    </xf>
    <xf numFmtId="0" fontId="19" fillId="0" borderId="16" xfId="6" applyFont="1" applyBorder="1" applyAlignment="1">
      <alignment horizontal="center" vertical="center"/>
    </xf>
    <xf numFmtId="1" fontId="19" fillId="0" borderId="17" xfId="6" applyNumberFormat="1" applyFont="1" applyBorder="1" applyAlignment="1">
      <alignment horizontal="center" vertical="center"/>
    </xf>
    <xf numFmtId="0" fontId="19" fillId="0" borderId="17" xfId="6" applyFont="1" applyBorder="1" applyAlignment="1">
      <alignment horizontal="center" vertical="center"/>
    </xf>
    <xf numFmtId="0" fontId="19" fillId="0" borderId="19" xfId="6" applyFont="1" applyBorder="1" applyAlignment="1">
      <alignment horizontal="center" vertical="center"/>
    </xf>
    <xf numFmtId="0" fontId="20" fillId="22" borderId="18" xfId="6" applyFont="1" applyFill="1" applyBorder="1" applyAlignment="1">
      <alignment horizontal="left" vertical="center"/>
    </xf>
    <xf numFmtId="3" fontId="19" fillId="22" borderId="8" xfId="6" applyNumberFormat="1" applyFont="1" applyFill="1" applyBorder="1" applyAlignment="1">
      <alignment horizontal="center" vertical="center"/>
    </xf>
    <xf numFmtId="3" fontId="19" fillId="22" borderId="9" xfId="6" applyNumberFormat="1" applyFont="1" applyFill="1" applyBorder="1" applyAlignment="1">
      <alignment horizontal="center" vertical="center"/>
    </xf>
    <xf numFmtId="3" fontId="19" fillId="22" borderId="10" xfId="6" applyNumberFormat="1" applyFont="1" applyFill="1" applyBorder="1" applyAlignment="1">
      <alignment horizontal="center" vertical="center"/>
    </xf>
    <xf numFmtId="9" fontId="19" fillId="23" borderId="8" xfId="7" applyFont="1" applyFill="1" applyBorder="1" applyAlignment="1">
      <alignment horizontal="center" vertical="center"/>
    </xf>
    <xf numFmtId="9" fontId="19" fillId="23" borderId="9" xfId="7" applyFont="1" applyFill="1" applyBorder="1" applyAlignment="1">
      <alignment horizontal="center" vertical="center"/>
    </xf>
    <xf numFmtId="9" fontId="19" fillId="22" borderId="10" xfId="7" applyFont="1" applyFill="1" applyBorder="1" applyAlignment="1">
      <alignment horizontal="center" vertical="center"/>
    </xf>
    <xf numFmtId="0" fontId="19" fillId="22" borderId="8" xfId="6" applyFont="1" applyFill="1" applyBorder="1" applyAlignment="1">
      <alignment horizontal="center" vertical="center"/>
    </xf>
    <xf numFmtId="1" fontId="19" fillId="22" borderId="9" xfId="6" applyNumberFormat="1" applyFont="1" applyFill="1" applyBorder="1" applyAlignment="1">
      <alignment horizontal="center" vertical="center"/>
    </xf>
    <xf numFmtId="0" fontId="19" fillId="22" borderId="9" xfId="6" applyFont="1" applyFill="1" applyBorder="1" applyAlignment="1">
      <alignment horizontal="center" vertical="center"/>
    </xf>
    <xf numFmtId="0" fontId="19" fillId="22" borderId="10" xfId="6" applyFont="1" applyFill="1" applyBorder="1" applyAlignment="1">
      <alignment horizontal="center" vertical="center"/>
    </xf>
    <xf numFmtId="0" fontId="22" fillId="24" borderId="8" xfId="6" applyFont="1" applyFill="1" applyBorder="1" applyAlignment="1">
      <alignment vertical="center"/>
    </xf>
    <xf numFmtId="0" fontId="22" fillId="24" borderId="20" xfId="6" applyFont="1" applyFill="1" applyBorder="1" applyAlignment="1">
      <alignment horizontal="center" vertical="center"/>
    </xf>
    <xf numFmtId="0" fontId="22" fillId="25" borderId="9" xfId="6" applyFont="1" applyFill="1" applyBorder="1" applyAlignment="1">
      <alignment horizontal="center" vertical="center"/>
    </xf>
    <xf numFmtId="0" fontId="22" fillId="25" borderId="10" xfId="6" applyFont="1" applyFill="1" applyBorder="1" applyAlignment="1">
      <alignment horizontal="center" vertical="center"/>
    </xf>
    <xf numFmtId="0" fontId="22" fillId="25" borderId="8" xfId="6" applyFont="1" applyFill="1" applyBorder="1" applyAlignment="1">
      <alignment horizontal="center" vertical="center"/>
    </xf>
    <xf numFmtId="9" fontId="22" fillId="25" borderId="10" xfId="7" applyFont="1" applyFill="1" applyBorder="1" applyAlignment="1">
      <alignment horizontal="center" vertical="center"/>
    </xf>
    <xf numFmtId="1" fontId="22" fillId="25" borderId="9" xfId="6" applyNumberFormat="1" applyFont="1" applyFill="1" applyBorder="1" applyAlignment="1">
      <alignment horizontal="center" vertical="center"/>
    </xf>
    <xf numFmtId="0" fontId="23" fillId="0" borderId="0" xfId="6" applyFont="1" applyAlignment="1">
      <alignment vertical="center"/>
    </xf>
    <xf numFmtId="14" fontId="19" fillId="0" borderId="20" xfId="6" applyNumberFormat="1" applyFont="1" applyBorder="1" applyAlignment="1">
      <alignment horizontal="center" vertical="center"/>
    </xf>
    <xf numFmtId="167" fontId="19" fillId="0" borderId="12" xfId="8" applyNumberFormat="1" applyFont="1" applyBorder="1" applyAlignment="1">
      <alignment horizontal="center" vertical="center"/>
    </xf>
    <xf numFmtId="167" fontId="19" fillId="0" borderId="13" xfId="8" applyNumberFormat="1" applyFont="1" applyBorder="1" applyAlignment="1">
      <alignment horizontal="center" vertical="center"/>
    </xf>
    <xf numFmtId="2" fontId="19" fillId="0" borderId="15" xfId="9" applyNumberFormat="1" applyFont="1" applyBorder="1" applyAlignment="1">
      <alignment horizontal="center" vertical="center"/>
    </xf>
    <xf numFmtId="2" fontId="19" fillId="0" borderId="14" xfId="9" applyNumberFormat="1" applyFont="1" applyBorder="1" applyAlignment="1">
      <alignment horizontal="center" vertical="center"/>
    </xf>
    <xf numFmtId="1" fontId="19" fillId="0" borderId="0" xfId="9" applyNumberFormat="1" applyFont="1" applyAlignment="1">
      <alignment horizontal="center" vertical="center"/>
    </xf>
    <xf numFmtId="14" fontId="19" fillId="0" borderId="21" xfId="6" applyNumberFormat="1" applyFont="1" applyBorder="1" applyAlignment="1">
      <alignment horizontal="center" vertical="center"/>
    </xf>
    <xf numFmtId="167" fontId="19" fillId="0" borderId="0" xfId="8" applyNumberFormat="1" applyFont="1" applyBorder="1" applyAlignment="1">
      <alignment horizontal="center" vertical="center"/>
    </xf>
    <xf numFmtId="167" fontId="19" fillId="0" borderId="15" xfId="8" applyNumberFormat="1" applyFont="1" applyBorder="1" applyAlignment="1">
      <alignment horizontal="center" vertical="center"/>
    </xf>
    <xf numFmtId="0" fontId="20" fillId="0" borderId="16" xfId="6" applyFont="1" applyBorder="1" applyAlignment="1">
      <alignment horizontal="left" vertical="center"/>
    </xf>
    <xf numFmtId="14" fontId="20" fillId="0" borderId="22" xfId="6" applyNumberFormat="1" applyFont="1" applyBorder="1" applyAlignment="1">
      <alignment horizontal="center" vertical="center"/>
    </xf>
    <xf numFmtId="167" fontId="20" fillId="0" borderId="17" xfId="8" applyNumberFormat="1" applyFont="1" applyBorder="1" applyAlignment="1">
      <alignment horizontal="center" vertical="center"/>
    </xf>
    <xf numFmtId="167" fontId="20" fillId="0" borderId="19" xfId="8" applyNumberFormat="1" applyFont="1" applyBorder="1" applyAlignment="1">
      <alignment horizontal="center" vertical="center"/>
    </xf>
    <xf numFmtId="9" fontId="20" fillId="0" borderId="16" xfId="7" applyFont="1" applyBorder="1" applyAlignment="1">
      <alignment horizontal="center" vertical="center"/>
    </xf>
    <xf numFmtId="9" fontId="20" fillId="0" borderId="17" xfId="7" applyFont="1" applyBorder="1" applyAlignment="1">
      <alignment horizontal="center" vertical="center"/>
    </xf>
    <xf numFmtId="0" fontId="20" fillId="0" borderId="15" xfId="9" applyFont="1" applyBorder="1" applyAlignment="1">
      <alignment horizontal="center" vertical="center"/>
    </xf>
    <xf numFmtId="0" fontId="20" fillId="0" borderId="14" xfId="9" applyFont="1" applyBorder="1" applyAlignment="1">
      <alignment horizontal="center" vertical="center"/>
    </xf>
    <xf numFmtId="0" fontId="20" fillId="0" borderId="0" xfId="9" applyFont="1" applyAlignment="1">
      <alignment horizontal="center" vertical="center"/>
    </xf>
    <xf numFmtId="0" fontId="20" fillId="0" borderId="0" xfId="6" applyFont="1" applyAlignment="1">
      <alignment horizontal="center"/>
    </xf>
    <xf numFmtId="0" fontId="20" fillId="0" borderId="15" xfId="6" applyFont="1" applyBorder="1" applyAlignment="1">
      <alignment horizontal="center"/>
    </xf>
    <xf numFmtId="167" fontId="19" fillId="0" borderId="14" xfId="8" applyNumberFormat="1" applyFont="1" applyBorder="1" applyAlignment="1">
      <alignment horizontal="center" vertical="center"/>
    </xf>
    <xf numFmtId="2" fontId="19" fillId="0" borderId="13" xfId="9" applyNumberFormat="1" applyFont="1" applyBorder="1" applyAlignment="1">
      <alignment horizontal="center" vertical="center"/>
    </xf>
    <xf numFmtId="2" fontId="19" fillId="0" borderId="11" xfId="9" applyNumberFormat="1" applyFont="1" applyBorder="1" applyAlignment="1">
      <alignment horizontal="center" vertical="center"/>
    </xf>
    <xf numFmtId="1" fontId="19" fillId="0" borderId="12" xfId="9" applyNumberFormat="1" applyFont="1" applyBorder="1" applyAlignment="1">
      <alignment horizontal="center" vertical="center"/>
    </xf>
    <xf numFmtId="167" fontId="20" fillId="0" borderId="16" xfId="8" applyNumberFormat="1" applyFont="1" applyBorder="1" applyAlignment="1">
      <alignment horizontal="center" vertical="center"/>
    </xf>
    <xf numFmtId="9" fontId="20" fillId="0" borderId="14" xfId="7" applyFont="1" applyBorder="1" applyAlignment="1">
      <alignment horizontal="center" vertical="center"/>
    </xf>
    <xf numFmtId="9" fontId="20" fillId="0" borderId="0" xfId="7" applyFont="1" applyBorder="1" applyAlignment="1">
      <alignment horizontal="center" vertical="center"/>
    </xf>
    <xf numFmtId="0" fontId="20" fillId="0" borderId="16" xfId="9" applyFont="1" applyBorder="1" applyAlignment="1">
      <alignment horizontal="center" vertical="center"/>
    </xf>
    <xf numFmtId="0" fontId="20" fillId="0" borderId="17" xfId="9" applyFont="1" applyBorder="1" applyAlignment="1">
      <alignment horizontal="center" vertical="center"/>
    </xf>
    <xf numFmtId="0" fontId="20" fillId="0" borderId="17" xfId="6" applyFont="1" applyBorder="1" applyAlignment="1">
      <alignment horizontal="center"/>
    </xf>
    <xf numFmtId="0" fontId="20" fillId="0" borderId="19" xfId="6" applyFont="1" applyBorder="1" applyAlignment="1">
      <alignment horizontal="center"/>
    </xf>
    <xf numFmtId="2" fontId="19" fillId="0" borderId="12" xfId="9" applyNumberFormat="1" applyFont="1" applyBorder="1" applyAlignment="1">
      <alignment horizontal="center" vertical="center"/>
    </xf>
    <xf numFmtId="2" fontId="19" fillId="0" borderId="0" xfId="9" applyNumberFormat="1" applyFont="1" applyAlignment="1">
      <alignment horizontal="center" vertical="center"/>
    </xf>
    <xf numFmtId="167" fontId="20" fillId="0" borderId="16" xfId="8" applyNumberFormat="1" applyFont="1" applyFill="1" applyBorder="1" applyAlignment="1">
      <alignment horizontal="center" vertical="center"/>
    </xf>
    <xf numFmtId="164" fontId="19" fillId="0" borderId="0" xfId="9" applyNumberFormat="1" applyFont="1" applyAlignment="1">
      <alignment horizontal="center" vertical="center"/>
    </xf>
    <xf numFmtId="0" fontId="20" fillId="0" borderId="19" xfId="9" applyFont="1" applyBorder="1" applyAlignment="1">
      <alignment horizontal="center" vertical="center"/>
    </xf>
    <xf numFmtId="164" fontId="19" fillId="0" borderId="14" xfId="9" applyNumberFormat="1" applyFont="1" applyBorder="1" applyAlignment="1">
      <alignment horizontal="center" vertical="center"/>
    </xf>
    <xf numFmtId="0" fontId="19" fillId="0" borderId="15" xfId="9" applyFont="1" applyBorder="1" applyAlignment="1">
      <alignment horizontal="center" vertical="center"/>
    </xf>
    <xf numFmtId="164" fontId="19" fillId="0" borderId="11" xfId="9" applyNumberFormat="1" applyFont="1" applyBorder="1" applyAlignment="1">
      <alignment horizontal="center" vertical="center"/>
    </xf>
    <xf numFmtId="9" fontId="19" fillId="0" borderId="14" xfId="7" applyFont="1" applyFill="1" applyBorder="1" applyAlignment="1">
      <alignment horizontal="center" vertical="center"/>
    </xf>
    <xf numFmtId="9" fontId="19" fillId="0" borderId="0" xfId="7" applyFont="1" applyFill="1" applyBorder="1" applyAlignment="1">
      <alignment horizontal="center" vertical="center"/>
    </xf>
    <xf numFmtId="9" fontId="20" fillId="0" borderId="16" xfId="7" applyFont="1" applyFill="1" applyBorder="1" applyAlignment="1">
      <alignment horizontal="center" vertical="center"/>
    </xf>
    <xf numFmtId="9" fontId="20" fillId="0" borderId="17" xfId="7" applyFont="1" applyFill="1" applyBorder="1" applyAlignment="1">
      <alignment horizontal="center" vertical="center"/>
    </xf>
    <xf numFmtId="0" fontId="24" fillId="0" borderId="0" xfId="6" applyFont="1" applyAlignment="1">
      <alignment vertical="center" wrapText="1"/>
    </xf>
    <xf numFmtId="0" fontId="2" fillId="0" borderId="0" xfId="6"/>
    <xf numFmtId="0" fontId="25" fillId="0" borderId="0" xfId="6" applyFont="1" applyAlignment="1">
      <alignment vertical="center" wrapText="1"/>
    </xf>
    <xf numFmtId="0" fontId="26" fillId="27" borderId="24" xfId="6" applyFont="1" applyFill="1" applyBorder="1" applyAlignment="1">
      <alignment horizontal="center" vertical="center" wrapText="1"/>
    </xf>
    <xf numFmtId="0" fontId="26" fillId="27" borderId="18" xfId="6" applyFont="1" applyFill="1" applyBorder="1" applyAlignment="1">
      <alignment horizontal="center" vertical="center" wrapText="1"/>
    </xf>
    <xf numFmtId="16" fontId="26" fillId="27" borderId="28" xfId="6" applyNumberFormat="1" applyFont="1" applyFill="1" applyBorder="1" applyAlignment="1">
      <alignment horizontal="center" vertical="center" wrapText="1"/>
    </xf>
    <xf numFmtId="16" fontId="26" fillId="27" borderId="31" xfId="6" applyNumberFormat="1" applyFont="1" applyFill="1" applyBorder="1" applyAlignment="1">
      <alignment horizontal="center" vertical="center" wrapText="1"/>
    </xf>
    <xf numFmtId="0" fontId="26" fillId="27" borderId="32" xfId="6" applyFont="1" applyFill="1" applyBorder="1" applyAlignment="1">
      <alignment vertical="center" wrapText="1"/>
    </xf>
    <xf numFmtId="0" fontId="27" fillId="4" borderId="31" xfId="6" applyFont="1" applyFill="1" applyBorder="1" applyAlignment="1">
      <alignment horizontal="center" vertical="center" wrapText="1"/>
    </xf>
    <xf numFmtId="0" fontId="10" fillId="4" borderId="31" xfId="6" applyFont="1" applyFill="1" applyBorder="1" applyAlignment="1">
      <alignment horizontal="center" vertical="center" wrapText="1"/>
    </xf>
    <xf numFmtId="0" fontId="27" fillId="4" borderId="31" xfId="6" applyFont="1" applyFill="1" applyBorder="1" applyAlignment="1">
      <alignment vertical="center" wrapText="1"/>
    </xf>
    <xf numFmtId="19" fontId="27" fillId="4" borderId="31" xfId="6" applyNumberFormat="1" applyFont="1" applyFill="1" applyBorder="1" applyAlignment="1">
      <alignment horizontal="center" vertical="center" wrapText="1"/>
    </xf>
    <xf numFmtId="20" fontId="27" fillId="4" borderId="31" xfId="6" applyNumberFormat="1" applyFont="1" applyFill="1" applyBorder="1" applyAlignment="1">
      <alignment horizontal="center" vertical="center" wrapText="1"/>
    </xf>
    <xf numFmtId="16" fontId="27" fillId="4" borderId="33" xfId="6" applyNumberFormat="1" applyFont="1" applyFill="1" applyBorder="1" applyAlignment="1">
      <alignment horizontal="center" vertical="center" wrapText="1"/>
    </xf>
    <xf numFmtId="0" fontId="26" fillId="27" borderId="34" xfId="6" applyFont="1" applyFill="1" applyBorder="1" applyAlignment="1">
      <alignment vertical="center" wrapText="1"/>
    </xf>
    <xf numFmtId="14" fontId="27" fillId="4" borderId="31" xfId="6" applyNumberFormat="1" applyFont="1" applyFill="1" applyBorder="1" applyAlignment="1">
      <alignment horizontal="center" vertical="center" wrapText="1"/>
    </xf>
    <xf numFmtId="14" fontId="27" fillId="4" borderId="33" xfId="6" applyNumberFormat="1" applyFont="1" applyFill="1" applyBorder="1" applyAlignment="1">
      <alignment horizontal="center" vertical="center" wrapText="1"/>
    </xf>
    <xf numFmtId="0" fontId="27" fillId="4" borderId="35" xfId="6" applyFont="1" applyFill="1" applyBorder="1" applyAlignment="1">
      <alignment vertical="center" wrapText="1"/>
    </xf>
    <xf numFmtId="0" fontId="27" fillId="4" borderId="36" xfId="6" applyFont="1" applyFill="1" applyBorder="1" applyAlignment="1">
      <alignment horizontal="center" vertical="center" wrapText="1"/>
    </xf>
    <xf numFmtId="0" fontId="26" fillId="27" borderId="18" xfId="6" applyFont="1" applyFill="1" applyBorder="1" applyAlignment="1">
      <alignment vertical="center" wrapText="1"/>
    </xf>
    <xf numFmtId="0" fontId="27" fillId="4" borderId="18" xfId="6" applyFont="1" applyFill="1" applyBorder="1" applyAlignment="1">
      <alignment horizontal="center" vertical="center" wrapText="1"/>
    </xf>
    <xf numFmtId="0" fontId="27" fillId="4" borderId="37" xfId="6" applyFont="1" applyFill="1" applyBorder="1" applyAlignment="1">
      <alignment horizontal="center" vertical="center" wrapText="1"/>
    </xf>
    <xf numFmtId="0" fontId="2" fillId="0" borderId="10" xfId="6" applyBorder="1" applyAlignment="1">
      <alignment vertical="top" wrapText="1"/>
    </xf>
    <xf numFmtId="0" fontId="10" fillId="27" borderId="32" xfId="6" applyFont="1" applyFill="1" applyBorder="1" applyAlignment="1">
      <alignment vertical="center" wrapText="1"/>
    </xf>
    <xf numFmtId="0" fontId="26" fillId="27" borderId="31" xfId="6" applyFont="1" applyFill="1" applyBorder="1" applyAlignment="1">
      <alignment horizontal="center" vertical="center" wrapText="1"/>
    </xf>
    <xf numFmtId="0" fontId="26" fillId="26" borderId="32" xfId="6" applyFont="1" applyFill="1" applyBorder="1" applyAlignment="1">
      <alignment vertical="center" wrapText="1"/>
    </xf>
    <xf numFmtId="0" fontId="26" fillId="26" borderId="31" xfId="6" applyFont="1" applyFill="1" applyBorder="1" applyAlignment="1">
      <alignment vertical="center" wrapText="1"/>
    </xf>
    <xf numFmtId="21" fontId="10" fillId="4" borderId="31" xfId="6" applyNumberFormat="1" applyFont="1" applyFill="1" applyBorder="1" applyAlignment="1">
      <alignment horizontal="center" vertical="center" wrapText="1"/>
    </xf>
    <xf numFmtId="14" fontId="10" fillId="4" borderId="31" xfId="6" applyNumberFormat="1" applyFont="1" applyFill="1" applyBorder="1" applyAlignment="1">
      <alignment horizontal="center" vertical="center" wrapText="1"/>
    </xf>
    <xf numFmtId="0" fontId="0" fillId="2" borderId="2" xfId="0" applyFill="1" applyBorder="1" applyAlignment="1">
      <alignment horizontal="left"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 xfId="0" applyFont="1" applyFill="1" applyBorder="1" applyAlignment="1">
      <alignment horizontal="center" vertical="center" wrapText="1"/>
    </xf>
    <xf numFmtId="14" fontId="0" fillId="7" borderId="2" xfId="0" applyNumberFormat="1" applyFill="1" applyBorder="1" applyAlignment="1">
      <alignment horizontal="center" vertical="center"/>
    </xf>
    <xf numFmtId="9" fontId="0" fillId="0" borderId="5" xfId="0" applyNumberFormat="1" applyBorder="1" applyAlignment="1">
      <alignment horizontal="center" vertical="center" wrapText="1"/>
    </xf>
    <xf numFmtId="9" fontId="0" fillId="0" borderId="3" xfId="0" applyNumberFormat="1" applyBorder="1" applyAlignment="1">
      <alignment horizontal="center" vertical="center" wrapText="1"/>
    </xf>
    <xf numFmtId="0" fontId="5" fillId="2" borderId="2" xfId="0" applyFont="1" applyFill="1" applyBorder="1" applyAlignment="1">
      <alignment horizontal="center" vertical="center" wrapText="1"/>
    </xf>
    <xf numFmtId="0" fontId="0" fillId="2" borderId="2" xfId="0" applyFill="1" applyBorder="1" applyAlignment="1">
      <alignment horizontal="center" wrapTex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9" borderId="2" xfId="0" applyFill="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2" xfId="0" applyBorder="1" applyAlignment="1">
      <alignment horizontal="left" wrapText="1"/>
    </xf>
    <xf numFmtId="0" fontId="7" fillId="7" borderId="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3" xfId="0" applyFont="1" applyFill="1" applyBorder="1" applyAlignment="1">
      <alignment horizontal="center" vertical="center" wrapText="1"/>
    </xf>
    <xf numFmtId="9" fontId="0" fillId="10" borderId="1" xfId="0" applyNumberFormat="1" applyFill="1" applyBorder="1" applyAlignment="1">
      <alignment horizontal="center" vertical="center"/>
    </xf>
    <xf numFmtId="9" fontId="0" fillId="10" borderId="5" xfId="0" applyNumberFormat="1" applyFill="1" applyBorder="1" applyAlignment="1">
      <alignment horizontal="center" vertical="center"/>
    </xf>
    <xf numFmtId="9" fontId="0" fillId="10" borderId="3" xfId="0" applyNumberFormat="1" applyFill="1" applyBorder="1" applyAlignment="1">
      <alignment horizontal="center" vertical="center"/>
    </xf>
    <xf numFmtId="0" fontId="0" fillId="0" borderId="2" xfId="0" applyBorder="1" applyAlignment="1">
      <alignment horizontal="left" vertical="center" wrapText="1"/>
    </xf>
    <xf numFmtId="14" fontId="0" fillId="7" borderId="1" xfId="0" applyNumberFormat="1" applyFill="1" applyBorder="1" applyAlignment="1">
      <alignment horizontal="center" vertical="center"/>
    </xf>
    <xf numFmtId="14" fontId="0" fillId="7" borderId="5" xfId="0" applyNumberFormat="1" applyFill="1" applyBorder="1" applyAlignment="1">
      <alignment horizontal="center" vertical="center"/>
    </xf>
    <xf numFmtId="14" fontId="0" fillId="7" borderId="3" xfId="0" applyNumberFormat="1" applyFill="1" applyBorder="1" applyAlignment="1">
      <alignment horizontal="center" vertical="center"/>
    </xf>
    <xf numFmtId="0" fontId="5" fillId="0" borderId="2" xfId="0" applyFont="1" applyBorder="1" applyAlignment="1">
      <alignment horizontal="center" vertical="center" wrapText="1"/>
    </xf>
    <xf numFmtId="0" fontId="4" fillId="0" borderId="2" xfId="2" applyFont="1" applyFill="1" applyBorder="1" applyAlignment="1">
      <alignment horizontal="center" vertical="center" wrapText="1"/>
    </xf>
    <xf numFmtId="0" fontId="0" fillId="7" borderId="2" xfId="0" applyFill="1" applyBorder="1" applyAlignment="1">
      <alignment horizontal="center"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3" xfId="0" applyFill="1" applyBorder="1" applyAlignment="1">
      <alignment horizontal="center" vertical="center"/>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14" fontId="0" fillId="0" borderId="5" xfId="0" applyNumberFormat="1" applyBorder="1" applyAlignment="1">
      <alignment horizontal="center" vertical="center"/>
    </xf>
    <xf numFmtId="14" fontId="0" fillId="0" borderId="3" xfId="0" applyNumberFormat="1" applyBorder="1" applyAlignment="1">
      <alignment horizontal="center" vertical="center"/>
    </xf>
    <xf numFmtId="0" fontId="4" fillId="0" borderId="1" xfId="2" applyFont="1" applyFill="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top" wrapText="1"/>
    </xf>
    <xf numFmtId="0" fontId="0" fillId="0" borderId="1" xfId="0" applyBorder="1" applyAlignment="1">
      <alignment horizontal="center" vertical="top" wrapText="1"/>
    </xf>
    <xf numFmtId="0" fontId="4" fillId="0" borderId="5"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12" fillId="3" borderId="4" xfId="0" applyFont="1" applyFill="1" applyBorder="1" applyAlignment="1">
      <alignment horizontal="center"/>
    </xf>
    <xf numFmtId="0" fontId="12" fillId="3" borderId="7" xfId="0" applyFont="1" applyFill="1" applyBorder="1" applyAlignment="1">
      <alignment horizontal="center"/>
    </xf>
    <xf numFmtId="0" fontId="12" fillId="3" borderId="6" xfId="0" applyFont="1" applyFill="1" applyBorder="1" applyAlignment="1">
      <alignment horizontal="center"/>
    </xf>
    <xf numFmtId="0" fontId="12" fillId="3" borderId="0" xfId="0" applyFont="1" applyFill="1" applyAlignment="1">
      <alignment horizontal="center"/>
    </xf>
    <xf numFmtId="0" fontId="20" fillId="18" borderId="8" xfId="6" applyFont="1" applyFill="1" applyBorder="1" applyAlignment="1">
      <alignment horizontal="center" vertical="center"/>
    </xf>
    <xf numFmtId="0" fontId="20" fillId="18" borderId="9" xfId="6" applyFont="1" applyFill="1" applyBorder="1" applyAlignment="1">
      <alignment horizontal="center" vertical="center"/>
    </xf>
    <xf numFmtId="0" fontId="20" fillId="18" borderId="10" xfId="6" applyFont="1" applyFill="1" applyBorder="1" applyAlignment="1">
      <alignment horizontal="center" vertical="center"/>
    </xf>
    <xf numFmtId="0" fontId="21" fillId="19" borderId="8" xfId="6" applyFont="1" applyFill="1" applyBorder="1" applyAlignment="1">
      <alignment horizontal="center" vertical="center"/>
    </xf>
    <xf numFmtId="0" fontId="21" fillId="19" borderId="9" xfId="6" applyFont="1" applyFill="1" applyBorder="1" applyAlignment="1">
      <alignment horizontal="center" vertical="center"/>
    </xf>
    <xf numFmtId="0" fontId="21" fillId="19" borderId="10" xfId="6" applyFont="1" applyFill="1" applyBorder="1" applyAlignment="1">
      <alignment horizontal="center" vertical="center"/>
    </xf>
    <xf numFmtId="0" fontId="21" fillId="20" borderId="8" xfId="6" applyFont="1" applyFill="1" applyBorder="1" applyAlignment="1">
      <alignment horizontal="center" vertical="center"/>
    </xf>
    <xf numFmtId="0" fontId="21" fillId="20" borderId="9" xfId="6" applyFont="1" applyFill="1" applyBorder="1" applyAlignment="1">
      <alignment horizontal="center" vertical="center"/>
    </xf>
    <xf numFmtId="0" fontId="21" fillId="20" borderId="10" xfId="6" applyFont="1" applyFill="1" applyBorder="1" applyAlignment="1">
      <alignment horizontal="center" vertical="center"/>
    </xf>
    <xf numFmtId="0" fontId="20" fillId="21" borderId="8" xfId="6" applyFont="1" applyFill="1" applyBorder="1" applyAlignment="1">
      <alignment horizontal="center" vertical="center"/>
    </xf>
    <xf numFmtId="0" fontId="20" fillId="21" borderId="9" xfId="6" applyFont="1" applyFill="1" applyBorder="1" applyAlignment="1">
      <alignment horizontal="center" vertical="center"/>
    </xf>
    <xf numFmtId="0" fontId="20" fillId="21" borderId="10" xfId="6" applyFont="1" applyFill="1" applyBorder="1" applyAlignment="1">
      <alignment horizontal="center" vertical="center"/>
    </xf>
    <xf numFmtId="0" fontId="28" fillId="0" borderId="38" xfId="6" applyFont="1" applyBorder="1" applyAlignment="1">
      <alignment horizontal="center" vertical="center" wrapText="1"/>
    </xf>
    <xf numFmtId="0" fontId="28" fillId="0" borderId="39" xfId="6" applyFont="1" applyBorder="1" applyAlignment="1">
      <alignment horizontal="center" vertical="center" wrapText="1"/>
    </xf>
    <xf numFmtId="0" fontId="28" fillId="0" borderId="40" xfId="6" applyFont="1" applyBorder="1" applyAlignment="1">
      <alignment horizontal="center" vertical="center" wrapText="1"/>
    </xf>
    <xf numFmtId="0" fontId="10" fillId="27" borderId="34" xfId="6" applyFont="1" applyFill="1" applyBorder="1" applyAlignment="1">
      <alignment vertical="center" wrapText="1"/>
    </xf>
    <xf numFmtId="0" fontId="10" fillId="27" borderId="32" xfId="6" applyFont="1" applyFill="1" applyBorder="1" applyAlignment="1">
      <alignment vertical="center" wrapText="1"/>
    </xf>
    <xf numFmtId="0" fontId="26" fillId="26" borderId="11" xfId="6" applyFont="1" applyFill="1" applyBorder="1" applyAlignment="1">
      <alignment horizontal="center" vertical="center" wrapText="1"/>
    </xf>
    <xf numFmtId="0" fontId="26" fillId="26" borderId="12" xfId="6" applyFont="1" applyFill="1" applyBorder="1" applyAlignment="1">
      <alignment horizontal="center" vertical="center" wrapText="1"/>
    </xf>
    <xf numFmtId="0" fontId="26" fillId="26" borderId="13" xfId="6" applyFont="1" applyFill="1" applyBorder="1" applyAlignment="1">
      <alignment horizontal="center" vertical="center" wrapText="1"/>
    </xf>
    <xf numFmtId="0" fontId="26" fillId="26" borderId="16" xfId="6" applyFont="1" applyFill="1" applyBorder="1" applyAlignment="1">
      <alignment horizontal="center" vertical="center" wrapText="1"/>
    </xf>
    <xf numFmtId="0" fontId="26" fillId="26" borderId="17" xfId="6" applyFont="1" applyFill="1" applyBorder="1" applyAlignment="1">
      <alignment horizontal="center" vertical="center" wrapText="1"/>
    </xf>
    <xf numFmtId="0" fontId="26" fillId="26" borderId="19" xfId="6" applyFont="1" applyFill="1" applyBorder="1" applyAlignment="1">
      <alignment horizontal="center" vertical="center" wrapText="1"/>
    </xf>
    <xf numFmtId="0" fontId="10" fillId="27" borderId="23" xfId="6" applyFont="1" applyFill="1" applyBorder="1" applyAlignment="1">
      <alignment vertical="center" wrapText="1"/>
    </xf>
    <xf numFmtId="0" fontId="10" fillId="27" borderId="27" xfId="6" applyFont="1" applyFill="1" applyBorder="1" applyAlignment="1">
      <alignment vertical="center" wrapText="1"/>
    </xf>
    <xf numFmtId="0" fontId="10" fillId="27" borderId="25" xfId="6" applyFont="1" applyFill="1" applyBorder="1" applyAlignment="1">
      <alignment vertical="center" wrapText="1"/>
    </xf>
    <xf numFmtId="0" fontId="10" fillId="27" borderId="29" xfId="6" applyFont="1" applyFill="1" applyBorder="1" applyAlignment="1">
      <alignment vertical="center" wrapText="1"/>
    </xf>
    <xf numFmtId="0" fontId="10" fillId="27" borderId="26" xfId="6" applyFont="1" applyFill="1" applyBorder="1" applyAlignment="1">
      <alignment vertical="center" wrapText="1"/>
    </xf>
    <xf numFmtId="0" fontId="10" fillId="27" borderId="30" xfId="6" applyFont="1" applyFill="1" applyBorder="1" applyAlignment="1">
      <alignment vertical="center" wrapText="1"/>
    </xf>
  </cellXfs>
  <cellStyles count="10">
    <cellStyle name="Excel Built-in Accent1" xfId="4" xr:uid="{210E2801-A13C-41F4-BFD5-04D73F180006}"/>
    <cellStyle name="Excel Built-in Percent" xfId="5" xr:uid="{42E44000-EB95-45BC-808B-6038CF6B5BE0}"/>
    <cellStyle name="Millares 2 3" xfId="8" xr:uid="{7B6162C4-A5FA-45D4-93EE-23DEFB11C7A9}"/>
    <cellStyle name="Normal" xfId="0" builtinId="0"/>
    <cellStyle name="Normal 4 2 2 2" xfId="3" xr:uid="{7A23AC1A-36FB-4DA9-A7DA-344A679A8ED8}"/>
    <cellStyle name="Normal 5 3 2" xfId="6" xr:uid="{D44C5D39-8ED5-411C-BA45-E14498528CC7}"/>
    <cellStyle name="Normal 7" xfId="9" xr:uid="{788694B4-4F4D-49BC-AFFD-FED69AD04AE6}"/>
    <cellStyle name="Porcentaje" xfId="1" builtinId="5"/>
    <cellStyle name="Porcentaje 5 3 2" xfId="7" xr:uid="{849F3099-CAF5-47D8-817F-901941463D56}"/>
    <cellStyle name="Texto explicativo" xfId="2" builtinId="5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8</xdr:col>
      <xdr:colOff>276225</xdr:colOff>
      <xdr:row>9</xdr:row>
      <xdr:rowOff>19050</xdr:rowOff>
    </xdr:from>
    <xdr:to>
      <xdr:col>14</xdr:col>
      <xdr:colOff>323850</xdr:colOff>
      <xdr:row>20</xdr:row>
      <xdr:rowOff>0</xdr:rowOff>
    </xdr:to>
    <xdr:pic>
      <xdr:nvPicPr>
        <xdr:cNvPr id="4" name="Imagen 3">
          <a:extLst>
            <a:ext uri="{FF2B5EF4-FFF2-40B4-BE49-F238E27FC236}">
              <a16:creationId xmlns:a16="http://schemas.microsoft.com/office/drawing/2014/main" id="{56AD21E9-5BCF-7BB0-5704-BEDF7AAC04E7}"/>
            </a:ext>
          </a:extLst>
        </xdr:cNvPr>
        <xdr:cNvPicPr>
          <a:picLocks noChangeAspect="1"/>
        </xdr:cNvPicPr>
      </xdr:nvPicPr>
      <xdr:blipFill>
        <a:blip xmlns:r="http://schemas.openxmlformats.org/officeDocument/2006/relationships" r:embed="rId1"/>
        <a:stretch>
          <a:fillRect/>
        </a:stretch>
      </xdr:blipFill>
      <xdr:spPr>
        <a:xfrm>
          <a:off x="8372475" y="1733550"/>
          <a:ext cx="5686425" cy="2076450"/>
        </a:xfrm>
        <a:prstGeom prst="rect">
          <a:avLst/>
        </a:prstGeom>
      </xdr:spPr>
    </xdr:pic>
    <xdr:clientData/>
  </xdr:twoCellAnchor>
  <xdr:twoCellAnchor editAs="oneCell">
    <xdr:from>
      <xdr:col>5</xdr:col>
      <xdr:colOff>400050</xdr:colOff>
      <xdr:row>26</xdr:row>
      <xdr:rowOff>85725</xdr:rowOff>
    </xdr:from>
    <xdr:to>
      <xdr:col>10</xdr:col>
      <xdr:colOff>647700</xdr:colOff>
      <xdr:row>39</xdr:row>
      <xdr:rowOff>57150</xdr:rowOff>
    </xdr:to>
    <xdr:pic>
      <xdr:nvPicPr>
        <xdr:cNvPr id="5" name="Imagen 4">
          <a:extLst>
            <a:ext uri="{FF2B5EF4-FFF2-40B4-BE49-F238E27FC236}">
              <a16:creationId xmlns:a16="http://schemas.microsoft.com/office/drawing/2014/main" id="{C6B161EF-344B-E919-4757-27B3CC6323E1}"/>
            </a:ext>
            <a:ext uri="{147F2762-F138-4A5C-976F-8EAC2B608ADB}">
              <a16:predDERef xmlns:a16="http://schemas.microsoft.com/office/drawing/2014/main" pred="{56AD21E9-5BCF-7BB0-5704-BEDF7AAC04E7}"/>
            </a:ext>
          </a:extLst>
        </xdr:cNvPr>
        <xdr:cNvPicPr>
          <a:picLocks noChangeAspect="1"/>
        </xdr:cNvPicPr>
      </xdr:nvPicPr>
      <xdr:blipFill>
        <a:blip xmlns:r="http://schemas.openxmlformats.org/officeDocument/2006/relationships" r:embed="rId2"/>
        <a:stretch>
          <a:fillRect/>
        </a:stretch>
      </xdr:blipFill>
      <xdr:spPr>
        <a:xfrm>
          <a:off x="5362575" y="5038725"/>
          <a:ext cx="5381625" cy="2447925"/>
        </a:xfrm>
        <a:prstGeom prst="rect">
          <a:avLst/>
        </a:prstGeom>
      </xdr:spPr>
    </xdr:pic>
    <xdr:clientData/>
  </xdr:twoCellAnchor>
  <xdr:twoCellAnchor editAs="oneCell">
    <xdr:from>
      <xdr:col>5</xdr:col>
      <xdr:colOff>171450</xdr:colOff>
      <xdr:row>48</xdr:row>
      <xdr:rowOff>38100</xdr:rowOff>
    </xdr:from>
    <xdr:to>
      <xdr:col>10</xdr:col>
      <xdr:colOff>85725</xdr:colOff>
      <xdr:row>59</xdr:row>
      <xdr:rowOff>85725</xdr:rowOff>
    </xdr:to>
    <xdr:pic>
      <xdr:nvPicPr>
        <xdr:cNvPr id="6" name="Imagen 5">
          <a:extLst>
            <a:ext uri="{FF2B5EF4-FFF2-40B4-BE49-F238E27FC236}">
              <a16:creationId xmlns:a16="http://schemas.microsoft.com/office/drawing/2014/main" id="{6DFA5AD4-0A00-44AD-6F6C-0288E57A933D}"/>
            </a:ext>
            <a:ext uri="{147F2762-F138-4A5C-976F-8EAC2B608ADB}">
              <a16:predDERef xmlns:a16="http://schemas.microsoft.com/office/drawing/2014/main" pred="{C6B161EF-344B-E919-4757-27B3CC6323E1}"/>
            </a:ext>
          </a:extLst>
        </xdr:cNvPr>
        <xdr:cNvPicPr>
          <a:picLocks noChangeAspect="1"/>
        </xdr:cNvPicPr>
      </xdr:nvPicPr>
      <xdr:blipFill>
        <a:blip xmlns:r="http://schemas.openxmlformats.org/officeDocument/2006/relationships" r:embed="rId3"/>
        <a:stretch>
          <a:fillRect/>
        </a:stretch>
      </xdr:blipFill>
      <xdr:spPr>
        <a:xfrm>
          <a:off x="5133975" y="9182100"/>
          <a:ext cx="5048250" cy="2190750"/>
        </a:xfrm>
        <a:prstGeom prst="rect">
          <a:avLst/>
        </a:prstGeom>
      </xdr:spPr>
    </xdr:pic>
    <xdr:clientData/>
  </xdr:twoCellAnchor>
  <xdr:twoCellAnchor editAs="oneCell">
    <xdr:from>
      <xdr:col>8</xdr:col>
      <xdr:colOff>228600</xdr:colOff>
      <xdr:row>71</xdr:row>
      <xdr:rowOff>104775</xdr:rowOff>
    </xdr:from>
    <xdr:to>
      <xdr:col>14</xdr:col>
      <xdr:colOff>266700</xdr:colOff>
      <xdr:row>82</xdr:row>
      <xdr:rowOff>104775</xdr:rowOff>
    </xdr:to>
    <xdr:pic>
      <xdr:nvPicPr>
        <xdr:cNvPr id="7" name="Imagen 6">
          <a:extLst>
            <a:ext uri="{FF2B5EF4-FFF2-40B4-BE49-F238E27FC236}">
              <a16:creationId xmlns:a16="http://schemas.microsoft.com/office/drawing/2014/main" id="{B8D547B9-7877-1E1C-5468-9B1DD8A9AED2}"/>
            </a:ext>
            <a:ext uri="{147F2762-F138-4A5C-976F-8EAC2B608ADB}">
              <a16:predDERef xmlns:a16="http://schemas.microsoft.com/office/drawing/2014/main" pred="{6DFA5AD4-0A00-44AD-6F6C-0288E57A933D}"/>
            </a:ext>
          </a:extLst>
        </xdr:cNvPr>
        <xdr:cNvPicPr>
          <a:picLocks noChangeAspect="1"/>
        </xdr:cNvPicPr>
      </xdr:nvPicPr>
      <xdr:blipFill>
        <a:blip xmlns:r="http://schemas.openxmlformats.org/officeDocument/2006/relationships" r:embed="rId4"/>
        <a:stretch>
          <a:fillRect/>
        </a:stretch>
      </xdr:blipFill>
      <xdr:spPr>
        <a:xfrm>
          <a:off x="8324850" y="13677900"/>
          <a:ext cx="5676900" cy="2095500"/>
        </a:xfrm>
        <a:prstGeom prst="rect">
          <a:avLst/>
        </a:prstGeom>
      </xdr:spPr>
    </xdr:pic>
    <xdr:clientData/>
  </xdr:twoCellAnchor>
  <xdr:twoCellAnchor editAs="oneCell">
    <xdr:from>
      <xdr:col>6</xdr:col>
      <xdr:colOff>180975</xdr:colOff>
      <xdr:row>90</xdr:row>
      <xdr:rowOff>57150</xdr:rowOff>
    </xdr:from>
    <xdr:to>
      <xdr:col>11</xdr:col>
      <xdr:colOff>323850</xdr:colOff>
      <xdr:row>100</xdr:row>
      <xdr:rowOff>47625</xdr:rowOff>
    </xdr:to>
    <xdr:pic>
      <xdr:nvPicPr>
        <xdr:cNvPr id="8" name="Imagen 7">
          <a:extLst>
            <a:ext uri="{FF2B5EF4-FFF2-40B4-BE49-F238E27FC236}">
              <a16:creationId xmlns:a16="http://schemas.microsoft.com/office/drawing/2014/main" id="{29940630-2C86-0C4E-2592-CD44B170FA34}"/>
            </a:ext>
            <a:ext uri="{147F2762-F138-4A5C-976F-8EAC2B608ADB}">
              <a16:predDERef xmlns:a16="http://schemas.microsoft.com/office/drawing/2014/main" pred="{B8D547B9-7877-1E1C-5468-9B1DD8A9AED2}"/>
            </a:ext>
          </a:extLst>
        </xdr:cNvPr>
        <xdr:cNvPicPr>
          <a:picLocks noChangeAspect="1"/>
        </xdr:cNvPicPr>
      </xdr:nvPicPr>
      <xdr:blipFill>
        <a:blip xmlns:r="http://schemas.openxmlformats.org/officeDocument/2006/relationships" r:embed="rId5"/>
        <a:stretch>
          <a:fillRect/>
        </a:stretch>
      </xdr:blipFill>
      <xdr:spPr>
        <a:xfrm>
          <a:off x="6086475" y="17249775"/>
          <a:ext cx="5372100" cy="1895475"/>
        </a:xfrm>
        <a:prstGeom prst="rect">
          <a:avLst/>
        </a:prstGeom>
      </xdr:spPr>
    </xdr:pic>
    <xdr:clientData/>
  </xdr:twoCellAnchor>
  <xdr:twoCellAnchor editAs="oneCell">
    <xdr:from>
      <xdr:col>6</xdr:col>
      <xdr:colOff>190500</xdr:colOff>
      <xdr:row>112</xdr:row>
      <xdr:rowOff>57150</xdr:rowOff>
    </xdr:from>
    <xdr:to>
      <xdr:col>11</xdr:col>
      <xdr:colOff>238125</xdr:colOff>
      <xdr:row>124</xdr:row>
      <xdr:rowOff>19050</xdr:rowOff>
    </xdr:to>
    <xdr:pic>
      <xdr:nvPicPr>
        <xdr:cNvPr id="9" name="Imagen 8">
          <a:extLst>
            <a:ext uri="{FF2B5EF4-FFF2-40B4-BE49-F238E27FC236}">
              <a16:creationId xmlns:a16="http://schemas.microsoft.com/office/drawing/2014/main" id="{725AC9ED-AE6D-B86D-153B-E2BE762A6753}"/>
            </a:ext>
            <a:ext uri="{147F2762-F138-4A5C-976F-8EAC2B608ADB}">
              <a16:predDERef xmlns:a16="http://schemas.microsoft.com/office/drawing/2014/main" pred="{29940630-2C86-0C4E-2592-CD44B170FA34}"/>
            </a:ext>
          </a:extLst>
        </xdr:cNvPr>
        <xdr:cNvPicPr>
          <a:picLocks noChangeAspect="1"/>
        </xdr:cNvPicPr>
      </xdr:nvPicPr>
      <xdr:blipFill>
        <a:blip xmlns:r="http://schemas.openxmlformats.org/officeDocument/2006/relationships" r:embed="rId6"/>
        <a:stretch>
          <a:fillRect/>
        </a:stretch>
      </xdr:blipFill>
      <xdr:spPr>
        <a:xfrm>
          <a:off x="6096000" y="21440775"/>
          <a:ext cx="5276850" cy="2295525"/>
        </a:xfrm>
        <a:prstGeom prst="rect">
          <a:avLst/>
        </a:prstGeom>
      </xdr:spPr>
    </xdr:pic>
    <xdr:clientData/>
  </xdr:twoCellAnchor>
  <xdr:twoCellAnchor editAs="oneCell">
    <xdr:from>
      <xdr:col>8</xdr:col>
      <xdr:colOff>171450</xdr:colOff>
      <xdr:row>138</xdr:row>
      <xdr:rowOff>85725</xdr:rowOff>
    </xdr:from>
    <xdr:to>
      <xdr:col>13</xdr:col>
      <xdr:colOff>514350</xdr:colOff>
      <xdr:row>147</xdr:row>
      <xdr:rowOff>180975</xdr:rowOff>
    </xdr:to>
    <xdr:pic>
      <xdr:nvPicPr>
        <xdr:cNvPr id="10" name="Imagen 9">
          <a:extLst>
            <a:ext uri="{FF2B5EF4-FFF2-40B4-BE49-F238E27FC236}">
              <a16:creationId xmlns:a16="http://schemas.microsoft.com/office/drawing/2014/main" id="{DBE5DD75-0EC6-F32C-94E4-40B8DC40CF2C}"/>
            </a:ext>
            <a:ext uri="{147F2762-F138-4A5C-976F-8EAC2B608ADB}">
              <a16:predDERef xmlns:a16="http://schemas.microsoft.com/office/drawing/2014/main" pred="{725AC9ED-AE6D-B86D-153B-E2BE762A6753}"/>
            </a:ext>
          </a:extLst>
        </xdr:cNvPr>
        <xdr:cNvPicPr>
          <a:picLocks noChangeAspect="1"/>
        </xdr:cNvPicPr>
      </xdr:nvPicPr>
      <xdr:blipFill>
        <a:blip xmlns:r="http://schemas.openxmlformats.org/officeDocument/2006/relationships" r:embed="rId7"/>
        <a:stretch>
          <a:fillRect/>
        </a:stretch>
      </xdr:blipFill>
      <xdr:spPr>
        <a:xfrm>
          <a:off x="8267700" y="26469975"/>
          <a:ext cx="5076825" cy="1809750"/>
        </a:xfrm>
        <a:prstGeom prst="rect">
          <a:avLst/>
        </a:prstGeom>
      </xdr:spPr>
    </xdr:pic>
    <xdr:clientData/>
  </xdr:twoCellAnchor>
  <xdr:twoCellAnchor editAs="oneCell">
    <xdr:from>
      <xdr:col>7</xdr:col>
      <xdr:colOff>247650</xdr:colOff>
      <xdr:row>158</xdr:row>
      <xdr:rowOff>38100</xdr:rowOff>
    </xdr:from>
    <xdr:to>
      <xdr:col>13</xdr:col>
      <xdr:colOff>257175</xdr:colOff>
      <xdr:row>171</xdr:row>
      <xdr:rowOff>85725</xdr:rowOff>
    </xdr:to>
    <xdr:pic>
      <xdr:nvPicPr>
        <xdr:cNvPr id="11" name="Imagen 10">
          <a:extLst>
            <a:ext uri="{FF2B5EF4-FFF2-40B4-BE49-F238E27FC236}">
              <a16:creationId xmlns:a16="http://schemas.microsoft.com/office/drawing/2014/main" id="{831539E0-1588-D9DD-2E74-7D8F569C6F14}"/>
            </a:ext>
            <a:ext uri="{147F2762-F138-4A5C-976F-8EAC2B608ADB}">
              <a16:predDERef xmlns:a16="http://schemas.microsoft.com/office/drawing/2014/main" pred="{DBE5DD75-0EC6-F32C-94E4-40B8DC40CF2C}"/>
            </a:ext>
          </a:extLst>
        </xdr:cNvPr>
        <xdr:cNvPicPr>
          <a:picLocks noChangeAspect="1"/>
        </xdr:cNvPicPr>
      </xdr:nvPicPr>
      <xdr:blipFill>
        <a:blip xmlns:r="http://schemas.openxmlformats.org/officeDocument/2006/relationships" r:embed="rId8"/>
        <a:stretch>
          <a:fillRect/>
        </a:stretch>
      </xdr:blipFill>
      <xdr:spPr>
        <a:xfrm>
          <a:off x="7181850" y="30232350"/>
          <a:ext cx="5905500" cy="2524125"/>
        </a:xfrm>
        <a:prstGeom prst="rect">
          <a:avLst/>
        </a:prstGeom>
      </xdr:spPr>
    </xdr:pic>
    <xdr:clientData/>
  </xdr:twoCellAnchor>
  <xdr:twoCellAnchor editAs="oneCell">
    <xdr:from>
      <xdr:col>8</xdr:col>
      <xdr:colOff>171450</xdr:colOff>
      <xdr:row>191</xdr:row>
      <xdr:rowOff>161925</xdr:rowOff>
    </xdr:from>
    <xdr:to>
      <xdr:col>13</xdr:col>
      <xdr:colOff>285750</xdr:colOff>
      <xdr:row>202</xdr:row>
      <xdr:rowOff>180975</xdr:rowOff>
    </xdr:to>
    <xdr:pic>
      <xdr:nvPicPr>
        <xdr:cNvPr id="12" name="Imagen 11">
          <a:extLst>
            <a:ext uri="{FF2B5EF4-FFF2-40B4-BE49-F238E27FC236}">
              <a16:creationId xmlns:a16="http://schemas.microsoft.com/office/drawing/2014/main" id="{D75D0DBA-371C-D8C0-BDCD-2181514A1FEA}"/>
            </a:ext>
            <a:ext uri="{147F2762-F138-4A5C-976F-8EAC2B608ADB}">
              <a16:predDERef xmlns:a16="http://schemas.microsoft.com/office/drawing/2014/main" pred="{831539E0-1588-D9DD-2E74-7D8F569C6F14}"/>
            </a:ext>
          </a:extLst>
        </xdr:cNvPr>
        <xdr:cNvPicPr>
          <a:picLocks noChangeAspect="1"/>
        </xdr:cNvPicPr>
      </xdr:nvPicPr>
      <xdr:blipFill>
        <a:blip xmlns:r="http://schemas.openxmlformats.org/officeDocument/2006/relationships" r:embed="rId9"/>
        <a:stretch>
          <a:fillRect/>
        </a:stretch>
      </xdr:blipFill>
      <xdr:spPr>
        <a:xfrm>
          <a:off x="8267700" y="36690300"/>
          <a:ext cx="4848225" cy="2114550"/>
        </a:xfrm>
        <a:prstGeom prst="rect">
          <a:avLst/>
        </a:prstGeom>
      </xdr:spPr>
    </xdr:pic>
    <xdr:clientData/>
  </xdr:twoCellAnchor>
  <xdr:twoCellAnchor editAs="oneCell">
    <xdr:from>
      <xdr:col>8</xdr:col>
      <xdr:colOff>123825</xdr:colOff>
      <xdr:row>210</xdr:row>
      <xdr:rowOff>104775</xdr:rowOff>
    </xdr:from>
    <xdr:to>
      <xdr:col>12</xdr:col>
      <xdr:colOff>828675</xdr:colOff>
      <xdr:row>221</xdr:row>
      <xdr:rowOff>28575</xdr:rowOff>
    </xdr:to>
    <xdr:pic>
      <xdr:nvPicPr>
        <xdr:cNvPr id="13" name="Imagen 12">
          <a:extLst>
            <a:ext uri="{FF2B5EF4-FFF2-40B4-BE49-F238E27FC236}">
              <a16:creationId xmlns:a16="http://schemas.microsoft.com/office/drawing/2014/main" id="{4BC289EE-0F58-1EA2-3020-25AFF972495F}"/>
            </a:ext>
            <a:ext uri="{147F2762-F138-4A5C-976F-8EAC2B608ADB}">
              <a16:predDERef xmlns:a16="http://schemas.microsoft.com/office/drawing/2014/main" pred="{D75D0DBA-371C-D8C0-BDCD-2181514A1FEA}"/>
            </a:ext>
          </a:extLst>
        </xdr:cNvPr>
        <xdr:cNvPicPr>
          <a:picLocks noChangeAspect="1"/>
        </xdr:cNvPicPr>
      </xdr:nvPicPr>
      <xdr:blipFill>
        <a:blip xmlns:r="http://schemas.openxmlformats.org/officeDocument/2006/relationships" r:embed="rId10"/>
        <a:stretch>
          <a:fillRect/>
        </a:stretch>
      </xdr:blipFill>
      <xdr:spPr>
        <a:xfrm>
          <a:off x="8220075" y="40252650"/>
          <a:ext cx="4572000" cy="2019300"/>
        </a:xfrm>
        <a:prstGeom prst="rect">
          <a:avLst/>
        </a:prstGeom>
      </xdr:spPr>
    </xdr:pic>
    <xdr:clientData/>
  </xdr:twoCellAnchor>
  <xdr:twoCellAnchor editAs="oneCell">
    <xdr:from>
      <xdr:col>8</xdr:col>
      <xdr:colOff>104775</xdr:colOff>
      <xdr:row>230</xdr:row>
      <xdr:rowOff>38100</xdr:rowOff>
    </xdr:from>
    <xdr:to>
      <xdr:col>13</xdr:col>
      <xdr:colOff>781050</xdr:colOff>
      <xdr:row>242</xdr:row>
      <xdr:rowOff>142875</xdr:rowOff>
    </xdr:to>
    <xdr:pic>
      <xdr:nvPicPr>
        <xdr:cNvPr id="14" name="Imagen 13">
          <a:extLst>
            <a:ext uri="{FF2B5EF4-FFF2-40B4-BE49-F238E27FC236}">
              <a16:creationId xmlns:a16="http://schemas.microsoft.com/office/drawing/2014/main" id="{6198420D-57EF-0C29-74A7-1B2F8A512BD0}"/>
            </a:ext>
            <a:ext uri="{147F2762-F138-4A5C-976F-8EAC2B608ADB}">
              <a16:predDERef xmlns:a16="http://schemas.microsoft.com/office/drawing/2014/main" pred="{4BC289EE-0F58-1EA2-3020-25AFF972495F}"/>
            </a:ext>
          </a:extLst>
        </xdr:cNvPr>
        <xdr:cNvPicPr>
          <a:picLocks noChangeAspect="1"/>
        </xdr:cNvPicPr>
      </xdr:nvPicPr>
      <xdr:blipFill>
        <a:blip xmlns:r="http://schemas.openxmlformats.org/officeDocument/2006/relationships" r:embed="rId11"/>
        <a:stretch>
          <a:fillRect/>
        </a:stretch>
      </xdr:blipFill>
      <xdr:spPr>
        <a:xfrm>
          <a:off x="8201025" y="43995975"/>
          <a:ext cx="5410200" cy="2438400"/>
        </a:xfrm>
        <a:prstGeom prst="rect">
          <a:avLst/>
        </a:prstGeom>
      </xdr:spPr>
    </xdr:pic>
    <xdr:clientData/>
  </xdr:twoCellAnchor>
  <xdr:twoCellAnchor editAs="oneCell">
    <xdr:from>
      <xdr:col>9</xdr:col>
      <xdr:colOff>200025</xdr:colOff>
      <xdr:row>292</xdr:row>
      <xdr:rowOff>171450</xdr:rowOff>
    </xdr:from>
    <xdr:to>
      <xdr:col>13</xdr:col>
      <xdr:colOff>333375</xdr:colOff>
      <xdr:row>305</xdr:row>
      <xdr:rowOff>57150</xdr:rowOff>
    </xdr:to>
    <xdr:pic>
      <xdr:nvPicPr>
        <xdr:cNvPr id="17" name="Imagen 16">
          <a:extLst>
            <a:ext uri="{FF2B5EF4-FFF2-40B4-BE49-F238E27FC236}">
              <a16:creationId xmlns:a16="http://schemas.microsoft.com/office/drawing/2014/main" id="{9E915DA0-9A73-3CCC-7D38-264A4ED1BEAE}"/>
            </a:ext>
            <a:ext uri="{147F2762-F138-4A5C-976F-8EAC2B608ADB}">
              <a16:predDERef xmlns:a16="http://schemas.microsoft.com/office/drawing/2014/main" pred="{B4AFE247-8D1B-5F80-5F36-739241059F4F}"/>
            </a:ext>
          </a:extLst>
        </xdr:cNvPr>
        <xdr:cNvPicPr>
          <a:picLocks noChangeAspect="1"/>
        </xdr:cNvPicPr>
      </xdr:nvPicPr>
      <xdr:blipFill>
        <a:blip xmlns:r="http://schemas.openxmlformats.org/officeDocument/2006/relationships" r:embed="rId12"/>
        <a:stretch>
          <a:fillRect/>
        </a:stretch>
      </xdr:blipFill>
      <xdr:spPr>
        <a:xfrm>
          <a:off x="9353550" y="55987950"/>
          <a:ext cx="3810000" cy="2409825"/>
        </a:xfrm>
        <a:prstGeom prst="rect">
          <a:avLst/>
        </a:prstGeom>
      </xdr:spPr>
    </xdr:pic>
    <xdr:clientData/>
  </xdr:twoCellAnchor>
  <xdr:twoCellAnchor editAs="oneCell">
    <xdr:from>
      <xdr:col>8</xdr:col>
      <xdr:colOff>228600</xdr:colOff>
      <xdr:row>316</xdr:row>
      <xdr:rowOff>28575</xdr:rowOff>
    </xdr:from>
    <xdr:to>
      <xdr:col>13</xdr:col>
      <xdr:colOff>752475</xdr:colOff>
      <xdr:row>328</xdr:row>
      <xdr:rowOff>0</xdr:rowOff>
    </xdr:to>
    <xdr:pic>
      <xdr:nvPicPr>
        <xdr:cNvPr id="18" name="Imagen 17">
          <a:extLst>
            <a:ext uri="{FF2B5EF4-FFF2-40B4-BE49-F238E27FC236}">
              <a16:creationId xmlns:a16="http://schemas.microsoft.com/office/drawing/2014/main" id="{810A0BEE-A20C-47A0-0CD8-615A1B0EE24C}"/>
            </a:ext>
            <a:ext uri="{147F2762-F138-4A5C-976F-8EAC2B608ADB}">
              <a16:predDERef xmlns:a16="http://schemas.microsoft.com/office/drawing/2014/main" pred="{9E915DA0-9A73-3CCC-7D38-264A4ED1BEAE}"/>
            </a:ext>
          </a:extLst>
        </xdr:cNvPr>
        <xdr:cNvPicPr>
          <a:picLocks noChangeAspect="1"/>
        </xdr:cNvPicPr>
      </xdr:nvPicPr>
      <xdr:blipFill>
        <a:blip xmlns:r="http://schemas.openxmlformats.org/officeDocument/2006/relationships" r:embed="rId13"/>
        <a:stretch>
          <a:fillRect/>
        </a:stretch>
      </xdr:blipFill>
      <xdr:spPr>
        <a:xfrm>
          <a:off x="8324850" y="60464700"/>
          <a:ext cx="5257800" cy="2257425"/>
        </a:xfrm>
        <a:prstGeom prst="rect">
          <a:avLst/>
        </a:prstGeom>
      </xdr:spPr>
    </xdr:pic>
    <xdr:clientData/>
  </xdr:twoCellAnchor>
  <xdr:twoCellAnchor editAs="oneCell">
    <xdr:from>
      <xdr:col>10</xdr:col>
      <xdr:colOff>200025</xdr:colOff>
      <xdr:row>335</xdr:row>
      <xdr:rowOff>19050</xdr:rowOff>
    </xdr:from>
    <xdr:to>
      <xdr:col>16</xdr:col>
      <xdr:colOff>104775</xdr:colOff>
      <xdr:row>347</xdr:row>
      <xdr:rowOff>76200</xdr:rowOff>
    </xdr:to>
    <xdr:pic>
      <xdr:nvPicPr>
        <xdr:cNvPr id="19" name="Imagen 18">
          <a:extLst>
            <a:ext uri="{FF2B5EF4-FFF2-40B4-BE49-F238E27FC236}">
              <a16:creationId xmlns:a16="http://schemas.microsoft.com/office/drawing/2014/main" id="{CBA3A8D9-AA62-1353-FE08-A1C6679944A2}"/>
            </a:ext>
            <a:ext uri="{147F2762-F138-4A5C-976F-8EAC2B608ADB}">
              <a16:predDERef xmlns:a16="http://schemas.microsoft.com/office/drawing/2014/main" pred="{810A0BEE-A20C-47A0-0CD8-615A1B0EE24C}"/>
            </a:ext>
          </a:extLst>
        </xdr:cNvPr>
        <xdr:cNvPicPr>
          <a:picLocks noChangeAspect="1"/>
        </xdr:cNvPicPr>
      </xdr:nvPicPr>
      <xdr:blipFill>
        <a:blip xmlns:r="http://schemas.openxmlformats.org/officeDocument/2006/relationships" r:embed="rId14"/>
        <a:stretch>
          <a:fillRect/>
        </a:stretch>
      </xdr:blipFill>
      <xdr:spPr>
        <a:xfrm>
          <a:off x="10296525" y="64074675"/>
          <a:ext cx="5324475" cy="2343150"/>
        </a:xfrm>
        <a:prstGeom prst="rect">
          <a:avLst/>
        </a:prstGeom>
      </xdr:spPr>
    </xdr:pic>
    <xdr:clientData/>
  </xdr:twoCellAnchor>
  <xdr:twoCellAnchor editAs="oneCell">
    <xdr:from>
      <xdr:col>10</xdr:col>
      <xdr:colOff>190500</xdr:colOff>
      <xdr:row>357</xdr:row>
      <xdr:rowOff>114300</xdr:rowOff>
    </xdr:from>
    <xdr:to>
      <xdr:col>14</xdr:col>
      <xdr:colOff>695325</xdr:colOff>
      <xdr:row>369</xdr:row>
      <xdr:rowOff>47625</xdr:rowOff>
    </xdr:to>
    <xdr:pic>
      <xdr:nvPicPr>
        <xdr:cNvPr id="20" name="Imagen 19">
          <a:extLst>
            <a:ext uri="{FF2B5EF4-FFF2-40B4-BE49-F238E27FC236}">
              <a16:creationId xmlns:a16="http://schemas.microsoft.com/office/drawing/2014/main" id="{2DC8D886-55AA-F309-6583-A7529D04CC5E}"/>
            </a:ext>
            <a:ext uri="{147F2762-F138-4A5C-976F-8EAC2B608ADB}">
              <a16:predDERef xmlns:a16="http://schemas.microsoft.com/office/drawing/2014/main" pred="{CBA3A8D9-AA62-1353-FE08-A1C6679944A2}"/>
            </a:ext>
          </a:extLst>
        </xdr:cNvPr>
        <xdr:cNvPicPr>
          <a:picLocks noChangeAspect="1"/>
        </xdr:cNvPicPr>
      </xdr:nvPicPr>
      <xdr:blipFill>
        <a:blip xmlns:r="http://schemas.openxmlformats.org/officeDocument/2006/relationships" r:embed="rId15"/>
        <a:stretch>
          <a:fillRect/>
        </a:stretch>
      </xdr:blipFill>
      <xdr:spPr>
        <a:xfrm>
          <a:off x="10287000" y="68360925"/>
          <a:ext cx="4143375" cy="2266950"/>
        </a:xfrm>
        <a:prstGeom prst="rect">
          <a:avLst/>
        </a:prstGeom>
      </xdr:spPr>
    </xdr:pic>
    <xdr:clientData/>
  </xdr:twoCellAnchor>
  <xdr:twoCellAnchor editAs="oneCell">
    <xdr:from>
      <xdr:col>8</xdr:col>
      <xdr:colOff>114300</xdr:colOff>
      <xdr:row>381</xdr:row>
      <xdr:rowOff>57150</xdr:rowOff>
    </xdr:from>
    <xdr:to>
      <xdr:col>14</xdr:col>
      <xdr:colOff>466725</xdr:colOff>
      <xdr:row>394</xdr:row>
      <xdr:rowOff>66675</xdr:rowOff>
    </xdr:to>
    <xdr:pic>
      <xdr:nvPicPr>
        <xdr:cNvPr id="21" name="Imagen 20">
          <a:extLst>
            <a:ext uri="{FF2B5EF4-FFF2-40B4-BE49-F238E27FC236}">
              <a16:creationId xmlns:a16="http://schemas.microsoft.com/office/drawing/2014/main" id="{63854668-E153-FAB4-7366-8911F2631E46}"/>
            </a:ext>
            <a:ext uri="{147F2762-F138-4A5C-976F-8EAC2B608ADB}">
              <a16:predDERef xmlns:a16="http://schemas.microsoft.com/office/drawing/2014/main" pred="{2DC8D886-55AA-F309-6583-A7529D04CC5E}"/>
            </a:ext>
          </a:extLst>
        </xdr:cNvPr>
        <xdr:cNvPicPr>
          <a:picLocks noChangeAspect="1"/>
        </xdr:cNvPicPr>
      </xdr:nvPicPr>
      <xdr:blipFill>
        <a:blip xmlns:r="http://schemas.openxmlformats.org/officeDocument/2006/relationships" r:embed="rId16"/>
        <a:stretch>
          <a:fillRect/>
        </a:stretch>
      </xdr:blipFill>
      <xdr:spPr>
        <a:xfrm>
          <a:off x="8210550" y="72923400"/>
          <a:ext cx="5991225" cy="2486025"/>
        </a:xfrm>
        <a:prstGeom prst="rect">
          <a:avLst/>
        </a:prstGeom>
      </xdr:spPr>
    </xdr:pic>
    <xdr:clientData/>
  </xdr:twoCellAnchor>
  <xdr:twoCellAnchor editAs="oneCell">
    <xdr:from>
      <xdr:col>3</xdr:col>
      <xdr:colOff>47625</xdr:colOff>
      <xdr:row>409</xdr:row>
      <xdr:rowOff>142875</xdr:rowOff>
    </xdr:from>
    <xdr:to>
      <xdr:col>10</xdr:col>
      <xdr:colOff>114300</xdr:colOff>
      <xdr:row>422</xdr:row>
      <xdr:rowOff>95250</xdr:rowOff>
    </xdr:to>
    <xdr:pic>
      <xdr:nvPicPr>
        <xdr:cNvPr id="22" name="Imagen 21">
          <a:extLst>
            <a:ext uri="{FF2B5EF4-FFF2-40B4-BE49-F238E27FC236}">
              <a16:creationId xmlns:a16="http://schemas.microsoft.com/office/drawing/2014/main" id="{BCC163D3-3E98-553E-FD59-2CCB96DA6525}"/>
            </a:ext>
            <a:ext uri="{147F2762-F138-4A5C-976F-8EAC2B608ADB}">
              <a16:predDERef xmlns:a16="http://schemas.microsoft.com/office/drawing/2014/main" pred="{63854668-E153-FAB4-7366-8911F2631E46}"/>
            </a:ext>
          </a:extLst>
        </xdr:cNvPr>
        <xdr:cNvPicPr>
          <a:picLocks noChangeAspect="1"/>
        </xdr:cNvPicPr>
      </xdr:nvPicPr>
      <xdr:blipFill>
        <a:blip xmlns:r="http://schemas.openxmlformats.org/officeDocument/2006/relationships" r:embed="rId17"/>
        <a:stretch>
          <a:fillRect/>
        </a:stretch>
      </xdr:blipFill>
      <xdr:spPr>
        <a:xfrm>
          <a:off x="3333750" y="78343125"/>
          <a:ext cx="6877050" cy="2428875"/>
        </a:xfrm>
        <a:prstGeom prst="rect">
          <a:avLst/>
        </a:prstGeom>
      </xdr:spPr>
    </xdr:pic>
    <xdr:clientData/>
  </xdr:twoCellAnchor>
  <xdr:twoCellAnchor editAs="oneCell">
    <xdr:from>
      <xdr:col>8</xdr:col>
      <xdr:colOff>190500</xdr:colOff>
      <xdr:row>463</xdr:row>
      <xdr:rowOff>85725</xdr:rowOff>
    </xdr:from>
    <xdr:to>
      <xdr:col>13</xdr:col>
      <xdr:colOff>714375</xdr:colOff>
      <xdr:row>476</xdr:row>
      <xdr:rowOff>76200</xdr:rowOff>
    </xdr:to>
    <xdr:pic>
      <xdr:nvPicPr>
        <xdr:cNvPr id="24" name="Imagen 23">
          <a:extLst>
            <a:ext uri="{FF2B5EF4-FFF2-40B4-BE49-F238E27FC236}">
              <a16:creationId xmlns:a16="http://schemas.microsoft.com/office/drawing/2014/main" id="{9ECB85CF-940C-F5BB-A3CD-14EB54014F35}"/>
            </a:ext>
            <a:ext uri="{147F2762-F138-4A5C-976F-8EAC2B608ADB}">
              <a16:predDERef xmlns:a16="http://schemas.microsoft.com/office/drawing/2014/main" pred="{880583BD-7076-71C1-0D1D-52C14F8FC5BF}"/>
            </a:ext>
          </a:extLst>
        </xdr:cNvPr>
        <xdr:cNvPicPr>
          <a:picLocks noChangeAspect="1"/>
        </xdr:cNvPicPr>
      </xdr:nvPicPr>
      <xdr:blipFill>
        <a:blip xmlns:r="http://schemas.openxmlformats.org/officeDocument/2006/relationships" r:embed="rId18"/>
        <a:stretch>
          <a:fillRect/>
        </a:stretch>
      </xdr:blipFill>
      <xdr:spPr>
        <a:xfrm>
          <a:off x="8286750" y="88620600"/>
          <a:ext cx="5257800" cy="2466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BDE25-72D2-49F0-B125-55B7A5CC71F3}">
  <dimension ref="A1:AB53"/>
  <sheetViews>
    <sheetView tabSelected="1" topLeftCell="A7" workbookViewId="0">
      <selection activeCell="D39" sqref="D39:D46"/>
    </sheetView>
  </sheetViews>
  <sheetFormatPr defaultColWidth="9.140625" defaultRowHeight="15"/>
  <cols>
    <col min="1" max="1" width="22" customWidth="1"/>
    <col min="2" max="2" width="44.7109375" customWidth="1"/>
    <col min="3" max="923" width="22" customWidth="1"/>
  </cols>
  <sheetData>
    <row r="1" spans="1:28" ht="15" customHeight="1">
      <c r="A1" s="210" t="s">
        <v>0</v>
      </c>
      <c r="B1" s="210" t="s">
        <v>1</v>
      </c>
      <c r="C1" s="210" t="s">
        <v>2</v>
      </c>
      <c r="D1" s="210" t="s">
        <v>3</v>
      </c>
      <c r="E1" s="211" t="s">
        <v>4</v>
      </c>
      <c r="F1" s="211" t="s">
        <v>5</v>
      </c>
      <c r="G1" s="212" t="s">
        <v>6</v>
      </c>
      <c r="H1" s="211" t="s">
        <v>7</v>
      </c>
      <c r="I1" s="211" t="s">
        <v>5</v>
      </c>
      <c r="J1" s="212" t="s">
        <v>6</v>
      </c>
      <c r="K1" s="211" t="s">
        <v>8</v>
      </c>
      <c r="L1" s="211" t="s">
        <v>5</v>
      </c>
      <c r="M1" s="212" t="s">
        <v>6</v>
      </c>
      <c r="N1" s="211" t="s">
        <v>9</v>
      </c>
      <c r="O1" s="211" t="s">
        <v>5</v>
      </c>
      <c r="P1" s="212" t="s">
        <v>6</v>
      </c>
      <c r="Q1" s="211" t="s">
        <v>10</v>
      </c>
      <c r="R1" s="211" t="s">
        <v>5</v>
      </c>
      <c r="S1" s="212" t="s">
        <v>6</v>
      </c>
      <c r="T1" s="211" t="s">
        <v>11</v>
      </c>
      <c r="U1" s="211" t="s">
        <v>5</v>
      </c>
      <c r="V1" s="212" t="s">
        <v>6</v>
      </c>
      <c r="W1" s="211" t="s">
        <v>12</v>
      </c>
      <c r="X1" s="211" t="s">
        <v>5</v>
      </c>
      <c r="Y1" s="212" t="s">
        <v>6</v>
      </c>
      <c r="Z1" s="211" t="s">
        <v>13</v>
      </c>
      <c r="AA1" s="211" t="s">
        <v>5</v>
      </c>
      <c r="AB1" s="212" t="s">
        <v>6</v>
      </c>
    </row>
    <row r="2" spans="1:28" ht="27" customHeight="1">
      <c r="A2" s="210"/>
      <c r="B2" s="210"/>
      <c r="C2" s="210"/>
      <c r="D2" s="210"/>
      <c r="E2" s="211"/>
      <c r="F2" s="211"/>
      <c r="G2" s="213"/>
      <c r="H2" s="211"/>
      <c r="I2" s="211"/>
      <c r="J2" s="213"/>
      <c r="K2" s="211"/>
      <c r="L2" s="211"/>
      <c r="M2" s="213"/>
      <c r="N2" s="211"/>
      <c r="O2" s="211"/>
      <c r="P2" s="213"/>
      <c r="Q2" s="211"/>
      <c r="R2" s="211"/>
      <c r="S2" s="213"/>
      <c r="T2" s="211"/>
      <c r="U2" s="211"/>
      <c r="V2" s="213"/>
      <c r="W2" s="211"/>
      <c r="X2" s="211"/>
      <c r="Y2" s="213"/>
      <c r="Z2" s="211"/>
      <c r="AA2" s="211"/>
      <c r="AB2" s="213"/>
    </row>
    <row r="3" spans="1:28" ht="15" customHeight="1">
      <c r="A3" s="222" t="s">
        <v>14</v>
      </c>
      <c r="B3" s="3" t="s">
        <v>15</v>
      </c>
      <c r="C3" s="225" t="s">
        <v>16</v>
      </c>
      <c r="D3" s="1" t="s">
        <v>17</v>
      </c>
      <c r="E3" s="4" t="s">
        <v>18</v>
      </c>
      <c r="F3" s="4" t="s">
        <v>18</v>
      </c>
      <c r="G3" s="214">
        <v>44957</v>
      </c>
      <c r="H3" s="4" t="s">
        <v>18</v>
      </c>
      <c r="I3" s="4" t="s">
        <v>18</v>
      </c>
      <c r="J3" s="214">
        <v>44985</v>
      </c>
      <c r="K3" s="4" t="s">
        <v>18</v>
      </c>
      <c r="L3" s="4" t="s">
        <v>18</v>
      </c>
      <c r="M3" s="214">
        <v>45016</v>
      </c>
      <c r="N3" s="4" t="s">
        <v>18</v>
      </c>
      <c r="O3" s="4" t="s">
        <v>18</v>
      </c>
      <c r="P3" s="214">
        <v>45046</v>
      </c>
      <c r="Q3" s="4" t="s">
        <v>18</v>
      </c>
      <c r="R3" s="4" t="s">
        <v>18</v>
      </c>
      <c r="S3" s="214">
        <v>45076</v>
      </c>
      <c r="T3" s="4" t="s">
        <v>18</v>
      </c>
      <c r="U3" s="4" t="s">
        <v>18</v>
      </c>
      <c r="V3" s="214">
        <v>45107</v>
      </c>
      <c r="W3" s="4" t="s">
        <v>18</v>
      </c>
      <c r="X3" s="4" t="s">
        <v>18</v>
      </c>
      <c r="Y3" s="214">
        <v>45138</v>
      </c>
      <c r="Z3" s="4" t="s">
        <v>18</v>
      </c>
      <c r="AA3" s="4" t="s">
        <v>18</v>
      </c>
      <c r="AB3" s="214">
        <v>45169</v>
      </c>
    </row>
    <row r="4" spans="1:28" ht="15" customHeight="1">
      <c r="A4" s="223"/>
      <c r="B4" s="3" t="s">
        <v>19</v>
      </c>
      <c r="C4" s="225"/>
      <c r="D4" s="206" t="s">
        <v>20</v>
      </c>
      <c r="E4" s="4" t="s">
        <v>18</v>
      </c>
      <c r="F4" s="4" t="s">
        <v>18</v>
      </c>
      <c r="G4" s="214"/>
      <c r="H4" s="4" t="s">
        <v>18</v>
      </c>
      <c r="I4" s="4" t="s">
        <v>18</v>
      </c>
      <c r="J4" s="214"/>
      <c r="K4" s="4" t="s">
        <v>18</v>
      </c>
      <c r="L4" s="4" t="s">
        <v>18</v>
      </c>
      <c r="M4" s="214"/>
      <c r="N4" s="4" t="s">
        <v>18</v>
      </c>
      <c r="O4" s="4" t="s">
        <v>18</v>
      </c>
      <c r="P4" s="214"/>
      <c r="Q4" s="4" t="s">
        <v>18</v>
      </c>
      <c r="R4" s="4" t="s">
        <v>18</v>
      </c>
      <c r="S4" s="214"/>
      <c r="T4" s="4" t="s">
        <v>18</v>
      </c>
      <c r="U4" s="4" t="s">
        <v>18</v>
      </c>
      <c r="V4" s="214"/>
      <c r="W4" s="4" t="s">
        <v>18</v>
      </c>
      <c r="X4" s="4" t="s">
        <v>18</v>
      </c>
      <c r="Y4" s="214"/>
      <c r="Z4" s="4" t="s">
        <v>18</v>
      </c>
      <c r="AA4" s="4" t="s">
        <v>18</v>
      </c>
      <c r="AB4" s="214"/>
    </row>
    <row r="5" spans="1:28" ht="15" customHeight="1">
      <c r="A5" s="223"/>
      <c r="B5" s="3" t="s">
        <v>21</v>
      </c>
      <c r="C5" s="225"/>
      <c r="D5" s="206"/>
      <c r="E5" s="4" t="s">
        <v>18</v>
      </c>
      <c r="F5" s="4" t="s">
        <v>18</v>
      </c>
      <c r="G5" s="214"/>
      <c r="H5" s="4" t="s">
        <v>18</v>
      </c>
      <c r="I5" s="4" t="s">
        <v>18</v>
      </c>
      <c r="J5" s="214"/>
      <c r="K5" s="4" t="s">
        <v>18</v>
      </c>
      <c r="L5" s="4" t="s">
        <v>18</v>
      </c>
      <c r="M5" s="214"/>
      <c r="N5" s="4" t="s">
        <v>18</v>
      </c>
      <c r="O5" s="4" t="s">
        <v>18</v>
      </c>
      <c r="P5" s="214"/>
      <c r="Q5" s="4" t="s">
        <v>18</v>
      </c>
      <c r="R5" s="4" t="s">
        <v>18</v>
      </c>
      <c r="S5" s="214"/>
      <c r="T5" s="4" t="s">
        <v>18</v>
      </c>
      <c r="U5" s="4" t="s">
        <v>18</v>
      </c>
      <c r="V5" s="214"/>
      <c r="W5" s="4" t="s">
        <v>18</v>
      </c>
      <c r="X5" s="4" t="s">
        <v>18</v>
      </c>
      <c r="Y5" s="214"/>
      <c r="Z5" s="4" t="s">
        <v>18</v>
      </c>
      <c r="AA5" s="4" t="s">
        <v>18</v>
      </c>
      <c r="AB5" s="214"/>
    </row>
    <row r="6" spans="1:28" ht="15" customHeight="1">
      <c r="A6" s="223"/>
      <c r="B6" s="3" t="s">
        <v>22</v>
      </c>
      <c r="C6" s="225"/>
      <c r="D6" s="206"/>
      <c r="E6" s="215">
        <v>1</v>
      </c>
      <c r="F6" s="215">
        <v>1</v>
      </c>
      <c r="G6" s="214"/>
      <c r="H6" s="215">
        <v>1</v>
      </c>
      <c r="I6" s="215">
        <v>1</v>
      </c>
      <c r="J6" s="214"/>
      <c r="K6" s="215">
        <v>1</v>
      </c>
      <c r="L6" s="215">
        <v>1</v>
      </c>
      <c r="M6" s="214"/>
      <c r="N6" s="215">
        <v>1</v>
      </c>
      <c r="O6" s="215">
        <v>1</v>
      </c>
      <c r="P6" s="214"/>
      <c r="Q6" s="215">
        <v>1</v>
      </c>
      <c r="R6" s="215">
        <v>1</v>
      </c>
      <c r="S6" s="214"/>
      <c r="T6" s="215">
        <v>0.999</v>
      </c>
      <c r="U6" s="215">
        <v>0.999</v>
      </c>
      <c r="V6" s="214"/>
      <c r="W6" s="215">
        <v>0.999</v>
      </c>
      <c r="X6" s="215">
        <v>0.999</v>
      </c>
      <c r="Y6" s="214"/>
      <c r="Z6" s="215">
        <v>0.98499999999999999</v>
      </c>
      <c r="AA6" s="215">
        <v>0.98499999999999999</v>
      </c>
      <c r="AB6" s="214"/>
    </row>
    <row r="7" spans="1:28" ht="35.25" customHeight="1">
      <c r="A7" s="224"/>
      <c r="B7" s="5"/>
      <c r="C7" s="225"/>
      <c r="D7" s="206"/>
      <c r="E7" s="216"/>
      <c r="F7" s="216"/>
      <c r="G7" s="214"/>
      <c r="H7" s="216"/>
      <c r="I7" s="216"/>
      <c r="J7" s="214"/>
      <c r="K7" s="216"/>
      <c r="L7" s="216"/>
      <c r="M7" s="214"/>
      <c r="N7" s="216"/>
      <c r="O7" s="216"/>
      <c r="P7" s="214"/>
      <c r="Q7" s="216"/>
      <c r="R7" s="216"/>
      <c r="S7" s="214"/>
      <c r="T7" s="216"/>
      <c r="U7" s="216"/>
      <c r="V7" s="214"/>
      <c r="W7" s="216"/>
      <c r="X7" s="216"/>
      <c r="Y7" s="214"/>
      <c r="Z7" s="216"/>
      <c r="AA7" s="216"/>
      <c r="AB7" s="214"/>
    </row>
    <row r="8" spans="1:28" s="9" customFormat="1" ht="15" customHeight="1">
      <c r="A8" s="217" t="s">
        <v>23</v>
      </c>
      <c r="B8" s="218" t="s">
        <v>24</v>
      </c>
      <c r="C8" s="219" t="s">
        <v>16</v>
      </c>
      <c r="D8" s="220" t="s">
        <v>25</v>
      </c>
      <c r="E8" s="6" t="s">
        <v>26</v>
      </c>
      <c r="F8" s="7">
        <v>1</v>
      </c>
      <c r="G8" s="8">
        <v>44957</v>
      </c>
      <c r="H8" s="6" t="s">
        <v>26</v>
      </c>
      <c r="I8" s="7">
        <v>1</v>
      </c>
      <c r="J8" s="8">
        <v>44985</v>
      </c>
      <c r="K8" s="6" t="s">
        <v>26</v>
      </c>
      <c r="L8" s="7">
        <v>1</v>
      </c>
      <c r="M8" s="8">
        <v>45016</v>
      </c>
      <c r="N8" s="6" t="s">
        <v>26</v>
      </c>
      <c r="O8" s="7">
        <v>1</v>
      </c>
      <c r="P8" s="8">
        <v>45046</v>
      </c>
      <c r="Q8" s="6" t="s">
        <v>26</v>
      </c>
      <c r="R8" s="7">
        <v>1</v>
      </c>
      <c r="S8" s="8">
        <v>45076</v>
      </c>
      <c r="T8" s="6" t="s">
        <v>26</v>
      </c>
      <c r="U8" s="7">
        <v>1</v>
      </c>
      <c r="V8" s="8">
        <v>45107</v>
      </c>
      <c r="W8" s="6" t="s">
        <v>26</v>
      </c>
      <c r="X8" s="7">
        <v>1</v>
      </c>
      <c r="Y8" s="8">
        <v>45138</v>
      </c>
      <c r="Z8" s="6" t="s">
        <v>26</v>
      </c>
      <c r="AA8" s="7">
        <v>1</v>
      </c>
      <c r="AB8" s="8">
        <v>45169</v>
      </c>
    </row>
    <row r="9" spans="1:28" s="9" customFormat="1" ht="15" customHeight="1">
      <c r="A9" s="217"/>
      <c r="B9" s="218"/>
      <c r="C9" s="219"/>
      <c r="D9" s="220"/>
      <c r="E9" s="6" t="s">
        <v>27</v>
      </c>
      <c r="F9" s="7">
        <v>1</v>
      </c>
      <c r="G9" s="8">
        <v>44957</v>
      </c>
      <c r="H9" s="6" t="s">
        <v>27</v>
      </c>
      <c r="I9" s="7">
        <v>1</v>
      </c>
      <c r="J9" s="8">
        <v>44985</v>
      </c>
      <c r="K9" s="6" t="s">
        <v>27</v>
      </c>
      <c r="L9" s="7">
        <v>1</v>
      </c>
      <c r="M9" s="8">
        <v>45016</v>
      </c>
      <c r="N9" s="6" t="s">
        <v>27</v>
      </c>
      <c r="O9" s="7">
        <v>1</v>
      </c>
      <c r="P9" s="8">
        <v>45046</v>
      </c>
      <c r="Q9" s="6" t="s">
        <v>27</v>
      </c>
      <c r="R9" s="7">
        <v>1</v>
      </c>
      <c r="S9" s="8">
        <v>45076</v>
      </c>
      <c r="T9" s="6" t="s">
        <v>27</v>
      </c>
      <c r="U9" s="7">
        <v>1</v>
      </c>
      <c r="V9" s="8">
        <v>45107</v>
      </c>
      <c r="W9" s="6" t="s">
        <v>27</v>
      </c>
      <c r="X9" s="7">
        <v>1</v>
      </c>
      <c r="Y9" s="8">
        <v>45138</v>
      </c>
      <c r="Z9" s="6" t="s">
        <v>27</v>
      </c>
      <c r="AA9" s="7">
        <v>1</v>
      </c>
      <c r="AB9" s="8">
        <v>45169</v>
      </c>
    </row>
    <row r="10" spans="1:28" s="9" customFormat="1" ht="15" customHeight="1">
      <c r="A10" s="217"/>
      <c r="B10" s="218"/>
      <c r="C10" s="219"/>
      <c r="D10" s="220"/>
      <c r="E10" s="221" t="s">
        <v>18</v>
      </c>
      <c r="F10" s="221" t="s">
        <v>18</v>
      </c>
      <c r="G10" s="221" t="s">
        <v>18</v>
      </c>
      <c r="H10" s="221" t="s">
        <v>18</v>
      </c>
      <c r="I10" s="221" t="s">
        <v>18</v>
      </c>
      <c r="J10" s="221" t="s">
        <v>18</v>
      </c>
      <c r="K10" s="221" t="s">
        <v>18</v>
      </c>
      <c r="L10" s="221" t="s">
        <v>18</v>
      </c>
      <c r="M10" s="221" t="s">
        <v>18</v>
      </c>
      <c r="N10" s="221" t="s">
        <v>18</v>
      </c>
      <c r="O10" s="221" t="s">
        <v>18</v>
      </c>
      <c r="P10" s="221" t="s">
        <v>18</v>
      </c>
      <c r="Q10" s="221" t="s">
        <v>18</v>
      </c>
      <c r="R10" s="221" t="s">
        <v>18</v>
      </c>
      <c r="S10" s="221" t="s">
        <v>18</v>
      </c>
      <c r="T10" s="221" t="s">
        <v>18</v>
      </c>
      <c r="U10" s="221" t="s">
        <v>18</v>
      </c>
      <c r="V10" s="221" t="s">
        <v>18</v>
      </c>
      <c r="W10" s="221" t="s">
        <v>18</v>
      </c>
      <c r="X10" s="221" t="s">
        <v>18</v>
      </c>
      <c r="Y10" s="221" t="s">
        <v>18</v>
      </c>
      <c r="Z10" s="221" t="s">
        <v>18</v>
      </c>
      <c r="AA10" s="221" t="s">
        <v>18</v>
      </c>
      <c r="AB10" s="221" t="s">
        <v>18</v>
      </c>
    </row>
    <row r="11" spans="1:28" s="9" customFormat="1" ht="15" customHeight="1">
      <c r="A11" s="217"/>
      <c r="B11" s="205" t="s">
        <v>28</v>
      </c>
      <c r="C11" s="219"/>
      <c r="D11" s="220"/>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row>
    <row r="12" spans="1:28" s="9" customFormat="1" ht="15" customHeight="1">
      <c r="A12" s="217"/>
      <c r="B12" s="205" t="s">
        <v>29</v>
      </c>
      <c r="C12" s="219"/>
      <c r="D12" s="220"/>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row>
    <row r="13" spans="1:28" s="9" customFormat="1" ht="15" customHeight="1">
      <c r="A13" s="217"/>
      <c r="B13" s="205" t="s">
        <v>30</v>
      </c>
      <c r="C13" s="219"/>
      <c r="D13" s="220"/>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row>
    <row r="14" spans="1:28" s="9" customFormat="1" ht="15" customHeight="1">
      <c r="A14" s="217"/>
      <c r="B14" s="205" t="s">
        <v>31</v>
      </c>
      <c r="C14" s="219"/>
      <c r="D14" s="220"/>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row>
    <row r="15" spans="1:28" ht="15" customHeight="1">
      <c r="A15" s="226" t="s">
        <v>32</v>
      </c>
      <c r="B15" s="227" t="s">
        <v>33</v>
      </c>
      <c r="C15" s="225" t="s">
        <v>16</v>
      </c>
      <c r="D15" s="206" t="s">
        <v>34</v>
      </c>
      <c r="E15" s="228" t="s">
        <v>35</v>
      </c>
      <c r="F15" s="231"/>
      <c r="G15" s="235">
        <v>44957</v>
      </c>
      <c r="H15" s="228" t="s">
        <v>36</v>
      </c>
      <c r="I15" s="231"/>
      <c r="J15" s="214">
        <v>44985</v>
      </c>
      <c r="K15" s="228" t="s">
        <v>37</v>
      </c>
      <c r="L15" s="231"/>
      <c r="M15" s="214">
        <v>45016</v>
      </c>
      <c r="N15" s="228" t="s">
        <v>38</v>
      </c>
      <c r="O15" s="231"/>
      <c r="P15" s="214">
        <v>45016</v>
      </c>
      <c r="Q15" s="228" t="s">
        <v>38</v>
      </c>
      <c r="R15" s="231"/>
      <c r="S15" s="214">
        <v>45076</v>
      </c>
      <c r="T15" s="228" t="s">
        <v>39</v>
      </c>
      <c r="U15" s="231"/>
      <c r="V15" s="214">
        <v>45107</v>
      </c>
      <c r="W15" s="228" t="s">
        <v>40</v>
      </c>
      <c r="X15" s="231"/>
      <c r="Y15" s="214">
        <v>45138</v>
      </c>
      <c r="Z15" s="228" t="s">
        <v>41</v>
      </c>
      <c r="AA15" s="231"/>
      <c r="AB15" s="214">
        <v>45169</v>
      </c>
    </row>
    <row r="16" spans="1:28" ht="15" customHeight="1">
      <c r="A16" s="226"/>
      <c r="B16" s="227"/>
      <c r="C16" s="225"/>
      <c r="D16" s="206"/>
      <c r="E16" s="229"/>
      <c r="F16" s="232"/>
      <c r="G16" s="236"/>
      <c r="H16" s="229"/>
      <c r="I16" s="232"/>
      <c r="J16" s="214"/>
      <c r="K16" s="229"/>
      <c r="L16" s="232"/>
      <c r="M16" s="214"/>
      <c r="N16" s="229"/>
      <c r="O16" s="232"/>
      <c r="P16" s="214"/>
      <c r="Q16" s="229"/>
      <c r="R16" s="232"/>
      <c r="S16" s="214"/>
      <c r="T16" s="229"/>
      <c r="U16" s="232"/>
      <c r="V16" s="214"/>
      <c r="W16" s="229"/>
      <c r="X16" s="232"/>
      <c r="Y16" s="214"/>
      <c r="Z16" s="229"/>
      <c r="AA16" s="232"/>
      <c r="AB16" s="214"/>
    </row>
    <row r="17" spans="1:28" ht="15" customHeight="1">
      <c r="A17" s="226"/>
      <c r="B17" s="234" t="s">
        <v>42</v>
      </c>
      <c r="C17" s="225"/>
      <c r="D17" s="206"/>
      <c r="E17" s="229"/>
      <c r="F17" s="232"/>
      <c r="G17" s="236"/>
      <c r="H17" s="229"/>
      <c r="I17" s="232"/>
      <c r="J17" s="214"/>
      <c r="K17" s="229"/>
      <c r="L17" s="232"/>
      <c r="M17" s="214"/>
      <c r="N17" s="229"/>
      <c r="O17" s="232"/>
      <c r="P17" s="214"/>
      <c r="Q17" s="229"/>
      <c r="R17" s="232"/>
      <c r="S17" s="214"/>
      <c r="T17" s="229"/>
      <c r="U17" s="232"/>
      <c r="V17" s="214"/>
      <c r="W17" s="229"/>
      <c r="X17" s="232"/>
      <c r="Y17" s="214"/>
      <c r="Z17" s="229"/>
      <c r="AA17" s="232"/>
      <c r="AB17" s="214"/>
    </row>
    <row r="18" spans="1:28" ht="15" customHeight="1">
      <c r="A18" s="226"/>
      <c r="B18" s="234"/>
      <c r="C18" s="225"/>
      <c r="D18" s="206"/>
      <c r="E18" s="229"/>
      <c r="F18" s="232"/>
      <c r="G18" s="236"/>
      <c r="H18" s="229"/>
      <c r="I18" s="232"/>
      <c r="J18" s="214"/>
      <c r="K18" s="229"/>
      <c r="L18" s="232"/>
      <c r="M18" s="214"/>
      <c r="N18" s="229"/>
      <c r="O18" s="232"/>
      <c r="P18" s="214"/>
      <c r="Q18" s="229"/>
      <c r="R18" s="232"/>
      <c r="S18" s="214"/>
      <c r="T18" s="229"/>
      <c r="U18" s="232"/>
      <c r="V18" s="214"/>
      <c r="W18" s="229"/>
      <c r="X18" s="232"/>
      <c r="Y18" s="214"/>
      <c r="Z18" s="229"/>
      <c r="AA18" s="232"/>
      <c r="AB18" s="214"/>
    </row>
    <row r="19" spans="1:28" ht="15" customHeight="1">
      <c r="A19" s="226"/>
      <c r="B19" s="234"/>
      <c r="C19" s="225"/>
      <c r="D19" s="206"/>
      <c r="E19" s="230"/>
      <c r="F19" s="233"/>
      <c r="G19" s="237"/>
      <c r="H19" s="230"/>
      <c r="I19" s="233"/>
      <c r="J19" s="214"/>
      <c r="K19" s="230"/>
      <c r="L19" s="233"/>
      <c r="M19" s="214"/>
      <c r="N19" s="230"/>
      <c r="O19" s="233"/>
      <c r="P19" s="214"/>
      <c r="Q19" s="230"/>
      <c r="R19" s="233"/>
      <c r="S19" s="214"/>
      <c r="T19" s="230"/>
      <c r="U19" s="233"/>
      <c r="V19" s="214"/>
      <c r="W19" s="230"/>
      <c r="X19" s="233"/>
      <c r="Y19" s="214"/>
      <c r="Z19" s="230"/>
      <c r="AA19" s="233"/>
      <c r="AB19" s="214"/>
    </row>
    <row r="20" spans="1:28" ht="15" customHeight="1">
      <c r="A20" s="238" t="s">
        <v>43</v>
      </c>
      <c r="B20" s="227" t="s">
        <v>44</v>
      </c>
      <c r="C20" s="225" t="s">
        <v>16</v>
      </c>
      <c r="D20" s="206" t="s">
        <v>45</v>
      </c>
      <c r="E20" s="10" t="s">
        <v>46</v>
      </c>
      <c r="F20" s="8" t="s">
        <v>47</v>
      </c>
      <c r="G20" s="8" t="s">
        <v>48</v>
      </c>
      <c r="H20" s="10" t="s">
        <v>46</v>
      </c>
      <c r="I20" s="8" t="s">
        <v>47</v>
      </c>
      <c r="J20" s="8" t="s">
        <v>48</v>
      </c>
      <c r="K20" s="10" t="s">
        <v>46</v>
      </c>
      <c r="L20" s="8" t="s">
        <v>47</v>
      </c>
      <c r="M20" s="8" t="s">
        <v>48</v>
      </c>
      <c r="N20" s="10" t="s">
        <v>46</v>
      </c>
      <c r="O20" s="8" t="s">
        <v>47</v>
      </c>
      <c r="P20" s="8" t="s">
        <v>48</v>
      </c>
      <c r="Q20" s="10" t="s">
        <v>46</v>
      </c>
      <c r="R20" s="8" t="s">
        <v>47</v>
      </c>
      <c r="S20" s="8" t="s">
        <v>48</v>
      </c>
      <c r="T20" s="10" t="s">
        <v>46</v>
      </c>
      <c r="U20" s="8" t="s">
        <v>47</v>
      </c>
      <c r="V20" s="8" t="s">
        <v>48</v>
      </c>
      <c r="W20" s="10" t="s">
        <v>46</v>
      </c>
      <c r="X20" s="8" t="s">
        <v>47</v>
      </c>
      <c r="Y20" s="8" t="s">
        <v>48</v>
      </c>
      <c r="Z20" s="10" t="s">
        <v>46</v>
      </c>
      <c r="AA20" s="8" t="s">
        <v>47</v>
      </c>
      <c r="AB20" s="8" t="s">
        <v>48</v>
      </c>
    </row>
    <row r="21" spans="1:28" ht="15" customHeight="1">
      <c r="A21" s="238"/>
      <c r="B21" s="227"/>
      <c r="C21" s="225"/>
      <c r="D21" s="206"/>
      <c r="E21" s="11" t="s">
        <v>49</v>
      </c>
      <c r="F21" s="8" t="s">
        <v>47</v>
      </c>
      <c r="G21" s="8" t="s">
        <v>48</v>
      </c>
      <c r="H21" s="11" t="s">
        <v>49</v>
      </c>
      <c r="I21" s="8" t="s">
        <v>47</v>
      </c>
      <c r="J21" s="8" t="s">
        <v>48</v>
      </c>
      <c r="K21" s="11" t="s">
        <v>49</v>
      </c>
      <c r="L21" s="8" t="s">
        <v>47</v>
      </c>
      <c r="M21" s="8" t="s">
        <v>48</v>
      </c>
      <c r="N21" s="11" t="s">
        <v>49</v>
      </c>
      <c r="O21" s="8" t="s">
        <v>47</v>
      </c>
      <c r="P21" s="8" t="s">
        <v>48</v>
      </c>
      <c r="Q21" s="11" t="s">
        <v>49</v>
      </c>
      <c r="R21" s="8" t="s">
        <v>47</v>
      </c>
      <c r="S21" s="8" t="s">
        <v>48</v>
      </c>
      <c r="T21" s="11" t="s">
        <v>49</v>
      </c>
      <c r="U21" s="8" t="s">
        <v>47</v>
      </c>
      <c r="V21" s="8" t="s">
        <v>48</v>
      </c>
      <c r="W21" s="11" t="s">
        <v>49</v>
      </c>
      <c r="X21" s="8" t="s">
        <v>47</v>
      </c>
      <c r="Y21" s="8" t="s">
        <v>48</v>
      </c>
      <c r="Z21" s="11" t="s">
        <v>49</v>
      </c>
      <c r="AA21" s="8" t="s">
        <v>47</v>
      </c>
      <c r="AB21" s="8" t="s">
        <v>48</v>
      </c>
    </row>
    <row r="22" spans="1:28" ht="15" customHeight="1">
      <c r="A22" s="238"/>
      <c r="B22" s="12" t="s">
        <v>50</v>
      </c>
      <c r="C22" s="225"/>
      <c r="D22" s="206"/>
      <c r="E22" s="1" t="s">
        <v>51</v>
      </c>
      <c r="F22" s="8" t="s">
        <v>47</v>
      </c>
      <c r="G22" s="8" t="s">
        <v>48</v>
      </c>
      <c r="H22" s="1" t="s">
        <v>51</v>
      </c>
      <c r="I22" s="8" t="s">
        <v>47</v>
      </c>
      <c r="J22" s="8" t="s">
        <v>48</v>
      </c>
      <c r="K22" s="1" t="s">
        <v>51</v>
      </c>
      <c r="L22" s="8" t="s">
        <v>47</v>
      </c>
      <c r="M22" s="8" t="s">
        <v>48</v>
      </c>
      <c r="N22" s="1" t="s">
        <v>51</v>
      </c>
      <c r="O22" s="8" t="s">
        <v>47</v>
      </c>
      <c r="P22" s="8" t="s">
        <v>48</v>
      </c>
      <c r="Q22" s="1" t="s">
        <v>51</v>
      </c>
      <c r="R22" s="8" t="s">
        <v>47</v>
      </c>
      <c r="S22" s="8" t="s">
        <v>48</v>
      </c>
      <c r="T22" s="1" t="s">
        <v>51</v>
      </c>
      <c r="U22" s="8" t="s">
        <v>47</v>
      </c>
      <c r="V22" s="8" t="s">
        <v>48</v>
      </c>
      <c r="W22" s="1" t="s">
        <v>51</v>
      </c>
      <c r="X22" s="8" t="s">
        <v>47</v>
      </c>
      <c r="Y22" s="8" t="s">
        <v>48</v>
      </c>
      <c r="Z22" s="1" t="s">
        <v>51</v>
      </c>
      <c r="AA22" s="8" t="s">
        <v>47</v>
      </c>
      <c r="AB22" s="8" t="s">
        <v>48</v>
      </c>
    </row>
    <row r="23" spans="1:28" ht="15.75" customHeight="1">
      <c r="A23" s="238"/>
      <c r="B23" s="12"/>
      <c r="C23" s="225"/>
      <c r="D23" s="206"/>
      <c r="E23" s="13"/>
      <c r="F23" s="14"/>
      <c r="G23" s="15"/>
      <c r="H23" s="13"/>
      <c r="I23" s="14"/>
      <c r="J23" s="15"/>
      <c r="K23" s="13"/>
      <c r="L23" s="14"/>
      <c r="M23" s="15"/>
      <c r="N23" s="13"/>
      <c r="O23" s="14"/>
      <c r="P23" s="15"/>
      <c r="Q23" s="13"/>
      <c r="R23" s="14"/>
      <c r="S23" s="15"/>
      <c r="T23" s="13"/>
      <c r="U23" s="14"/>
      <c r="V23" s="15"/>
      <c r="W23" s="13"/>
      <c r="X23" s="14"/>
      <c r="Y23" s="15"/>
      <c r="Z23" s="13"/>
      <c r="AA23" s="14"/>
      <c r="AB23" s="15"/>
    </row>
    <row r="24" spans="1:28" ht="15.75" customHeight="1">
      <c r="A24" s="238"/>
      <c r="B24" s="206" t="s">
        <v>52</v>
      </c>
      <c r="C24" s="225"/>
      <c r="D24" s="206"/>
      <c r="E24" s="16"/>
      <c r="F24" s="17"/>
      <c r="G24" s="8"/>
      <c r="H24" s="16"/>
      <c r="I24" s="17"/>
      <c r="J24" s="8"/>
      <c r="K24" s="16"/>
      <c r="L24" s="17"/>
      <c r="M24" s="8"/>
      <c r="N24" s="16"/>
      <c r="O24" s="17"/>
      <c r="P24" s="8"/>
      <c r="Q24" s="16"/>
      <c r="R24" s="17"/>
      <c r="S24" s="8"/>
      <c r="T24" s="16"/>
      <c r="U24" s="17"/>
      <c r="V24" s="8"/>
      <c r="W24" s="16"/>
      <c r="X24" s="17"/>
      <c r="Y24" s="8"/>
      <c r="Z24" s="16"/>
      <c r="AA24" s="17"/>
      <c r="AB24" s="8"/>
    </row>
    <row r="25" spans="1:28" ht="15" customHeight="1">
      <c r="A25" s="238"/>
      <c r="B25" s="206"/>
      <c r="C25" s="225"/>
      <c r="D25" s="206"/>
      <c r="E25" s="11"/>
      <c r="F25" s="18"/>
      <c r="G25" s="8"/>
      <c r="H25" s="11"/>
      <c r="I25" s="18"/>
      <c r="J25" s="8"/>
      <c r="K25" s="11"/>
      <c r="L25" s="18"/>
      <c r="M25" s="8"/>
      <c r="N25" s="11"/>
      <c r="O25" s="18"/>
      <c r="P25" s="8"/>
      <c r="Q25" s="11"/>
      <c r="R25" s="18"/>
      <c r="S25" s="8"/>
      <c r="T25" s="11"/>
      <c r="U25" s="18"/>
      <c r="V25" s="8"/>
      <c r="W25" s="11"/>
      <c r="X25" s="18"/>
      <c r="Y25" s="8"/>
      <c r="Z25" s="11"/>
      <c r="AA25" s="18"/>
      <c r="AB25" s="8"/>
    </row>
    <row r="26" spans="1:28" ht="15.75" customHeight="1">
      <c r="A26" s="238"/>
      <c r="B26" s="206"/>
      <c r="C26" s="225"/>
      <c r="D26" s="206"/>
      <c r="E26" s="16"/>
      <c r="F26" s="19"/>
      <c r="G26" s="20"/>
      <c r="H26" s="16"/>
      <c r="I26" s="19"/>
      <c r="J26" s="20"/>
      <c r="K26" s="16"/>
      <c r="L26" s="19"/>
      <c r="M26" s="20"/>
      <c r="N26" s="16"/>
      <c r="O26" s="19"/>
      <c r="P26" s="20"/>
      <c r="Q26" s="16"/>
      <c r="R26" s="19"/>
      <c r="S26" s="20"/>
      <c r="T26" s="16"/>
      <c r="U26" s="19"/>
      <c r="V26" s="20"/>
      <c r="W26" s="16"/>
      <c r="X26" s="19"/>
      <c r="Y26" s="20"/>
      <c r="Z26" s="16"/>
      <c r="AA26" s="19"/>
      <c r="AB26" s="20"/>
    </row>
    <row r="27" spans="1:28" ht="15.75" customHeight="1">
      <c r="A27" s="238"/>
      <c r="B27" s="206"/>
      <c r="C27" s="225"/>
      <c r="D27" s="206"/>
      <c r="E27" s="16"/>
      <c r="F27" s="17"/>
      <c r="G27" s="20"/>
      <c r="H27" s="16"/>
      <c r="I27" s="17"/>
      <c r="J27" s="20"/>
      <c r="K27" s="16"/>
      <c r="L27" s="17"/>
      <c r="M27" s="20"/>
      <c r="N27" s="16"/>
      <c r="O27" s="17"/>
      <c r="P27" s="20"/>
      <c r="Q27" s="16"/>
      <c r="R27" s="17"/>
      <c r="S27" s="20"/>
      <c r="T27" s="16"/>
      <c r="U27" s="17"/>
      <c r="V27" s="20"/>
      <c r="W27" s="16"/>
      <c r="X27" s="17"/>
      <c r="Y27" s="20"/>
      <c r="Z27" s="16"/>
      <c r="AA27" s="17"/>
      <c r="AB27" s="20"/>
    </row>
    <row r="28" spans="1:28" ht="15" customHeight="1">
      <c r="A28" s="239" t="s">
        <v>53</v>
      </c>
      <c r="B28" s="206" t="s">
        <v>54</v>
      </c>
      <c r="C28" s="225" t="s">
        <v>16</v>
      </c>
      <c r="D28" s="206" t="s">
        <v>55</v>
      </c>
      <c r="E28" s="240" t="s">
        <v>18</v>
      </c>
      <c r="F28" s="241" t="s">
        <v>18</v>
      </c>
      <c r="G28" s="241" t="s">
        <v>18</v>
      </c>
      <c r="H28" s="240" t="s">
        <v>18</v>
      </c>
      <c r="I28" s="241" t="s">
        <v>18</v>
      </c>
      <c r="J28" s="241" t="s">
        <v>18</v>
      </c>
      <c r="K28" s="240" t="s">
        <v>18</v>
      </c>
      <c r="L28" s="241" t="s">
        <v>18</v>
      </c>
      <c r="M28" s="241" t="s">
        <v>18</v>
      </c>
      <c r="N28" s="240" t="s">
        <v>18</v>
      </c>
      <c r="O28" s="241" t="s">
        <v>18</v>
      </c>
      <c r="P28" s="241" t="s">
        <v>18</v>
      </c>
      <c r="Q28" s="240" t="s">
        <v>18</v>
      </c>
      <c r="R28" s="241" t="s">
        <v>18</v>
      </c>
      <c r="S28" s="241" t="s">
        <v>18</v>
      </c>
      <c r="T28" s="240" t="s">
        <v>18</v>
      </c>
      <c r="U28" s="241" t="s">
        <v>18</v>
      </c>
      <c r="V28" s="241" t="s">
        <v>18</v>
      </c>
      <c r="W28" s="240" t="s">
        <v>18</v>
      </c>
      <c r="X28" s="241" t="s">
        <v>18</v>
      </c>
      <c r="Y28" s="241" t="s">
        <v>18</v>
      </c>
      <c r="Z28" s="240" t="s">
        <v>18</v>
      </c>
      <c r="AA28" s="241" t="s">
        <v>18</v>
      </c>
      <c r="AB28" s="241" t="s">
        <v>18</v>
      </c>
    </row>
    <row r="29" spans="1:28" ht="15" customHeight="1">
      <c r="A29" s="239"/>
      <c r="B29" s="206"/>
      <c r="C29" s="225"/>
      <c r="D29" s="206"/>
      <c r="E29" s="240"/>
      <c r="F29" s="242"/>
      <c r="G29" s="242"/>
      <c r="H29" s="240"/>
      <c r="I29" s="242"/>
      <c r="J29" s="242"/>
      <c r="K29" s="240"/>
      <c r="L29" s="242"/>
      <c r="M29" s="242"/>
      <c r="N29" s="240"/>
      <c r="O29" s="242"/>
      <c r="P29" s="242"/>
      <c r="Q29" s="240"/>
      <c r="R29" s="242"/>
      <c r="S29" s="242"/>
      <c r="T29" s="240"/>
      <c r="U29" s="242"/>
      <c r="V29" s="242"/>
      <c r="W29" s="240"/>
      <c r="X29" s="242"/>
      <c r="Y29" s="242"/>
      <c r="Z29" s="240"/>
      <c r="AA29" s="242"/>
      <c r="AB29" s="242"/>
    </row>
    <row r="30" spans="1:28" ht="15" customHeight="1">
      <c r="A30" s="239"/>
      <c r="B30" s="206"/>
      <c r="C30" s="225"/>
      <c r="D30" s="206"/>
      <c r="E30" s="240"/>
      <c r="F30" s="242"/>
      <c r="G30" s="242"/>
      <c r="H30" s="240"/>
      <c r="I30" s="242"/>
      <c r="J30" s="242"/>
      <c r="K30" s="240"/>
      <c r="L30" s="242"/>
      <c r="M30" s="242"/>
      <c r="N30" s="240"/>
      <c r="O30" s="242"/>
      <c r="P30" s="242"/>
      <c r="Q30" s="240"/>
      <c r="R30" s="242"/>
      <c r="S30" s="242"/>
      <c r="T30" s="240"/>
      <c r="U30" s="242"/>
      <c r="V30" s="242"/>
      <c r="W30" s="240"/>
      <c r="X30" s="242"/>
      <c r="Y30" s="242"/>
      <c r="Z30" s="240"/>
      <c r="AA30" s="242"/>
      <c r="AB30" s="242"/>
    </row>
    <row r="31" spans="1:28" ht="15" customHeight="1">
      <c r="A31" s="239"/>
      <c r="B31" s="206"/>
      <c r="C31" s="225"/>
      <c r="D31" s="206"/>
      <c r="E31" s="240"/>
      <c r="F31" s="242"/>
      <c r="G31" s="242"/>
      <c r="H31" s="240"/>
      <c r="I31" s="242"/>
      <c r="J31" s="242"/>
      <c r="K31" s="240"/>
      <c r="L31" s="242"/>
      <c r="M31" s="242"/>
      <c r="N31" s="240"/>
      <c r="O31" s="242"/>
      <c r="P31" s="242"/>
      <c r="Q31" s="240"/>
      <c r="R31" s="242"/>
      <c r="S31" s="242"/>
      <c r="T31" s="240"/>
      <c r="U31" s="242"/>
      <c r="V31" s="242"/>
      <c r="W31" s="240"/>
      <c r="X31" s="242"/>
      <c r="Y31" s="242"/>
      <c r="Z31" s="240"/>
      <c r="AA31" s="242"/>
      <c r="AB31" s="242"/>
    </row>
    <row r="32" spans="1:28" ht="15" customHeight="1">
      <c r="A32" s="239"/>
      <c r="B32" s="206"/>
      <c r="C32" s="225"/>
      <c r="D32" s="206"/>
      <c r="E32" s="240"/>
      <c r="F32" s="242"/>
      <c r="G32" s="242"/>
      <c r="H32" s="240"/>
      <c r="I32" s="242"/>
      <c r="J32" s="242"/>
      <c r="K32" s="240"/>
      <c r="L32" s="242"/>
      <c r="M32" s="242"/>
      <c r="N32" s="240"/>
      <c r="O32" s="242"/>
      <c r="P32" s="242"/>
      <c r="Q32" s="240"/>
      <c r="R32" s="242"/>
      <c r="S32" s="242"/>
      <c r="T32" s="240"/>
      <c r="U32" s="242"/>
      <c r="V32" s="242"/>
      <c r="W32" s="240"/>
      <c r="X32" s="242"/>
      <c r="Y32" s="242"/>
      <c r="Z32" s="240"/>
      <c r="AA32" s="242"/>
      <c r="AB32" s="242"/>
    </row>
    <row r="33" spans="1:28" ht="15" customHeight="1">
      <c r="A33" s="239"/>
      <c r="B33" s="206"/>
      <c r="C33" s="225"/>
      <c r="D33" s="206"/>
      <c r="E33" s="240"/>
      <c r="F33" s="242"/>
      <c r="G33" s="242"/>
      <c r="H33" s="240"/>
      <c r="I33" s="242"/>
      <c r="J33" s="242"/>
      <c r="K33" s="240"/>
      <c r="L33" s="242"/>
      <c r="M33" s="242"/>
      <c r="N33" s="240"/>
      <c r="O33" s="242"/>
      <c r="P33" s="242"/>
      <c r="Q33" s="240"/>
      <c r="R33" s="242"/>
      <c r="S33" s="242"/>
      <c r="T33" s="240"/>
      <c r="U33" s="242"/>
      <c r="V33" s="242"/>
      <c r="W33" s="240"/>
      <c r="X33" s="242"/>
      <c r="Y33" s="242"/>
      <c r="Z33" s="240"/>
      <c r="AA33" s="242"/>
      <c r="AB33" s="242"/>
    </row>
    <row r="34" spans="1:28" ht="15" customHeight="1">
      <c r="A34" s="239"/>
      <c r="B34" s="206"/>
      <c r="C34" s="225"/>
      <c r="D34" s="206"/>
      <c r="E34" s="240"/>
      <c r="F34" s="242"/>
      <c r="G34" s="242"/>
      <c r="H34" s="240"/>
      <c r="I34" s="242"/>
      <c r="J34" s="242"/>
      <c r="K34" s="240"/>
      <c r="L34" s="242"/>
      <c r="M34" s="242"/>
      <c r="N34" s="240"/>
      <c r="O34" s="242"/>
      <c r="P34" s="242"/>
      <c r="Q34" s="240"/>
      <c r="R34" s="242"/>
      <c r="S34" s="242"/>
      <c r="T34" s="240"/>
      <c r="U34" s="242"/>
      <c r="V34" s="242"/>
      <c r="W34" s="240"/>
      <c r="X34" s="242"/>
      <c r="Y34" s="242"/>
      <c r="Z34" s="240"/>
      <c r="AA34" s="242"/>
      <c r="AB34" s="242"/>
    </row>
    <row r="35" spans="1:28" ht="15" customHeight="1">
      <c r="A35" s="239"/>
      <c r="B35" s="206"/>
      <c r="C35" s="225"/>
      <c r="D35" s="206"/>
      <c r="E35" s="240"/>
      <c r="F35" s="242"/>
      <c r="G35" s="242"/>
      <c r="H35" s="240"/>
      <c r="I35" s="242"/>
      <c r="J35" s="242"/>
      <c r="K35" s="240"/>
      <c r="L35" s="242"/>
      <c r="M35" s="242"/>
      <c r="N35" s="240"/>
      <c r="O35" s="242"/>
      <c r="P35" s="242"/>
      <c r="Q35" s="240"/>
      <c r="R35" s="242"/>
      <c r="S35" s="242"/>
      <c r="T35" s="240"/>
      <c r="U35" s="242"/>
      <c r="V35" s="242"/>
      <c r="W35" s="240"/>
      <c r="X35" s="242"/>
      <c r="Y35" s="242"/>
      <c r="Z35" s="240"/>
      <c r="AA35" s="242"/>
      <c r="AB35" s="242"/>
    </row>
    <row r="36" spans="1:28" ht="15" customHeight="1">
      <c r="A36" s="239"/>
      <c r="B36" s="206"/>
      <c r="C36" s="225"/>
      <c r="D36" s="206"/>
      <c r="E36" s="240"/>
      <c r="F36" s="242"/>
      <c r="G36" s="242"/>
      <c r="H36" s="240"/>
      <c r="I36" s="242"/>
      <c r="J36" s="242"/>
      <c r="K36" s="240"/>
      <c r="L36" s="242"/>
      <c r="M36" s="242"/>
      <c r="N36" s="240"/>
      <c r="O36" s="242"/>
      <c r="P36" s="242"/>
      <c r="Q36" s="240"/>
      <c r="R36" s="242"/>
      <c r="S36" s="242"/>
      <c r="T36" s="240"/>
      <c r="U36" s="242"/>
      <c r="V36" s="242"/>
      <c r="W36" s="240"/>
      <c r="X36" s="242"/>
      <c r="Y36" s="242"/>
      <c r="Z36" s="240"/>
      <c r="AA36" s="242"/>
      <c r="AB36" s="242"/>
    </row>
    <row r="37" spans="1:28" ht="15" hidden="1" customHeight="1">
      <c r="A37" s="239"/>
      <c r="B37" s="206"/>
      <c r="C37" s="225"/>
      <c r="D37" s="206"/>
      <c r="E37" s="240"/>
      <c r="F37" s="243"/>
      <c r="G37" s="243"/>
      <c r="H37" s="240"/>
      <c r="I37" s="243"/>
      <c r="J37" s="243"/>
      <c r="K37" s="240"/>
      <c r="L37" s="243"/>
      <c r="M37" s="243"/>
      <c r="N37" s="240"/>
      <c r="O37" s="243"/>
      <c r="P37" s="243"/>
      <c r="Q37" s="240"/>
      <c r="R37" s="243"/>
      <c r="S37" s="243"/>
      <c r="T37" s="240"/>
      <c r="U37" s="243"/>
      <c r="V37" s="243"/>
      <c r="W37" s="240"/>
      <c r="X37" s="243"/>
      <c r="Y37" s="243"/>
      <c r="Z37" s="240"/>
      <c r="AA37" s="243"/>
      <c r="AB37" s="243"/>
    </row>
    <row r="38" spans="1:28" ht="15" customHeight="1">
      <c r="A38" s="239"/>
      <c r="B38" s="206"/>
      <c r="C38" s="225"/>
      <c r="D38" s="206"/>
      <c r="E38" s="21" t="s">
        <v>18</v>
      </c>
      <c r="F38" s="21" t="s">
        <v>18</v>
      </c>
      <c r="G38" s="21" t="s">
        <v>18</v>
      </c>
      <c r="H38" s="21" t="s">
        <v>18</v>
      </c>
      <c r="I38" s="21" t="s">
        <v>18</v>
      </c>
      <c r="J38" s="21" t="s">
        <v>18</v>
      </c>
      <c r="K38" s="21" t="s">
        <v>18</v>
      </c>
      <c r="L38" s="21" t="s">
        <v>18</v>
      </c>
      <c r="M38" s="21" t="s">
        <v>18</v>
      </c>
      <c r="N38" s="21" t="s">
        <v>18</v>
      </c>
      <c r="O38" s="21" t="s">
        <v>18</v>
      </c>
      <c r="P38" s="21" t="s">
        <v>18</v>
      </c>
      <c r="Q38" s="21" t="s">
        <v>18</v>
      </c>
      <c r="R38" s="21" t="s">
        <v>18</v>
      </c>
      <c r="S38" s="21" t="s">
        <v>18</v>
      </c>
      <c r="T38" s="21"/>
      <c r="U38" s="21"/>
      <c r="V38" s="21"/>
      <c r="W38" s="21"/>
      <c r="X38" s="21"/>
      <c r="Y38" s="21"/>
      <c r="Z38" s="21"/>
      <c r="AA38" s="21"/>
      <c r="AB38" s="21"/>
    </row>
    <row r="39" spans="1:28" ht="15" customHeight="1">
      <c r="A39" s="239" t="s">
        <v>56</v>
      </c>
      <c r="B39" s="249"/>
      <c r="C39" s="251" t="s">
        <v>16</v>
      </c>
      <c r="D39" s="253" t="s">
        <v>57</v>
      </c>
      <c r="E39" s="22" t="s">
        <v>58</v>
      </c>
      <c r="F39" s="23">
        <v>1</v>
      </c>
      <c r="G39" s="24" t="s">
        <v>59</v>
      </c>
      <c r="H39" s="22" t="s">
        <v>58</v>
      </c>
      <c r="I39" s="23">
        <v>1</v>
      </c>
      <c r="J39" s="24" t="s">
        <v>59</v>
      </c>
      <c r="K39" s="22" t="s">
        <v>58</v>
      </c>
      <c r="L39" s="23">
        <v>1</v>
      </c>
      <c r="M39" s="24" t="s">
        <v>59</v>
      </c>
      <c r="N39" s="22" t="s">
        <v>58</v>
      </c>
      <c r="O39" s="23">
        <v>1</v>
      </c>
      <c r="P39" s="24" t="s">
        <v>59</v>
      </c>
      <c r="Q39" s="22" t="s">
        <v>58</v>
      </c>
      <c r="R39" s="23">
        <v>1</v>
      </c>
      <c r="S39" s="24" t="s">
        <v>59</v>
      </c>
      <c r="T39" s="21" t="s">
        <v>18</v>
      </c>
      <c r="U39" s="21" t="s">
        <v>18</v>
      </c>
      <c r="V39" s="21" t="s">
        <v>18</v>
      </c>
      <c r="W39" s="21" t="s">
        <v>18</v>
      </c>
      <c r="X39" s="21" t="s">
        <v>18</v>
      </c>
      <c r="Y39" s="21" t="s">
        <v>18</v>
      </c>
      <c r="Z39" s="21" t="s">
        <v>18</v>
      </c>
      <c r="AA39" s="21" t="s">
        <v>18</v>
      </c>
      <c r="AB39" s="21" t="s">
        <v>18</v>
      </c>
    </row>
    <row r="40" spans="1:28" ht="121.5">
      <c r="A40" s="239"/>
      <c r="B40" s="249"/>
      <c r="C40" s="252"/>
      <c r="D40" s="253"/>
      <c r="E40" s="1" t="s">
        <v>60</v>
      </c>
      <c r="F40" s="23" t="s">
        <v>48</v>
      </c>
      <c r="G40" s="24">
        <v>44957</v>
      </c>
      <c r="H40" s="1" t="s">
        <v>60</v>
      </c>
      <c r="I40" s="23" t="s">
        <v>48</v>
      </c>
      <c r="J40" s="24">
        <v>44985</v>
      </c>
      <c r="K40" s="1" t="s">
        <v>60</v>
      </c>
      <c r="L40" s="23" t="s">
        <v>48</v>
      </c>
      <c r="M40" s="24">
        <v>45016</v>
      </c>
      <c r="N40" s="1" t="s">
        <v>60</v>
      </c>
      <c r="O40" s="23" t="s">
        <v>48</v>
      </c>
      <c r="P40" s="24">
        <v>45046</v>
      </c>
      <c r="Q40" s="1" t="s">
        <v>60</v>
      </c>
      <c r="R40" s="23" t="s">
        <v>48</v>
      </c>
      <c r="S40" s="24">
        <v>45076</v>
      </c>
      <c r="T40" s="22" t="s">
        <v>58</v>
      </c>
      <c r="U40" s="23">
        <v>1</v>
      </c>
      <c r="V40" s="24" t="s">
        <v>59</v>
      </c>
      <c r="W40" s="22" t="s">
        <v>58</v>
      </c>
      <c r="X40" s="23">
        <v>1</v>
      </c>
      <c r="Y40" s="24" t="s">
        <v>59</v>
      </c>
      <c r="Z40" s="22" t="s">
        <v>58</v>
      </c>
      <c r="AA40" s="23">
        <v>1</v>
      </c>
      <c r="AB40" s="24" t="s">
        <v>59</v>
      </c>
    </row>
    <row r="41" spans="1:28" ht="15" customHeight="1">
      <c r="A41" s="239"/>
      <c r="B41" s="249"/>
      <c r="C41" s="252"/>
      <c r="D41" s="253"/>
      <c r="E41" s="2" t="s">
        <v>61</v>
      </c>
      <c r="F41" s="23" t="s">
        <v>48</v>
      </c>
      <c r="G41" s="24">
        <v>44957</v>
      </c>
      <c r="H41" s="2" t="s">
        <v>61</v>
      </c>
      <c r="I41" s="23" t="s">
        <v>48</v>
      </c>
      <c r="J41" s="8">
        <v>44985</v>
      </c>
      <c r="K41" s="2" t="s">
        <v>61</v>
      </c>
      <c r="L41" s="23" t="s">
        <v>48</v>
      </c>
      <c r="M41" s="8">
        <v>45016</v>
      </c>
      <c r="N41" s="2" t="s">
        <v>61</v>
      </c>
      <c r="O41" s="23" t="s">
        <v>48</v>
      </c>
      <c r="P41" s="8">
        <v>45046</v>
      </c>
      <c r="Q41" s="2" t="s">
        <v>61</v>
      </c>
      <c r="R41" s="23" t="s">
        <v>48</v>
      </c>
      <c r="S41" s="8">
        <v>45076</v>
      </c>
      <c r="T41" s="1" t="s">
        <v>60</v>
      </c>
      <c r="U41" s="23" t="s">
        <v>48</v>
      </c>
      <c r="V41" s="24">
        <v>45107</v>
      </c>
      <c r="W41" s="1" t="s">
        <v>60</v>
      </c>
      <c r="X41" s="23" t="s">
        <v>48</v>
      </c>
      <c r="Y41" s="24">
        <v>45138</v>
      </c>
      <c r="Z41" s="1" t="s">
        <v>60</v>
      </c>
      <c r="AA41" s="23" t="s">
        <v>48</v>
      </c>
      <c r="AB41" s="24">
        <v>45169</v>
      </c>
    </row>
    <row r="42" spans="1:28" ht="15" hidden="1" customHeight="1">
      <c r="A42" s="239"/>
      <c r="B42" s="249"/>
      <c r="C42" s="252"/>
      <c r="D42" s="253"/>
      <c r="E42" s="206" t="s">
        <v>62</v>
      </c>
      <c r="F42" s="244">
        <v>1</v>
      </c>
      <c r="G42" s="245" t="s">
        <v>59</v>
      </c>
      <c r="H42" s="207"/>
      <c r="I42" s="244"/>
      <c r="J42" s="245" t="s">
        <v>59</v>
      </c>
      <c r="K42" s="207"/>
      <c r="L42" s="244"/>
      <c r="M42" s="245" t="s">
        <v>59</v>
      </c>
      <c r="N42" s="207"/>
      <c r="O42" s="244"/>
      <c r="P42" s="245" t="s">
        <v>59</v>
      </c>
      <c r="Q42" s="207"/>
      <c r="R42" s="244"/>
      <c r="S42" s="245" t="s">
        <v>59</v>
      </c>
      <c r="T42" s="2" t="s">
        <v>61</v>
      </c>
      <c r="U42" s="23" t="s">
        <v>48</v>
      </c>
      <c r="V42" s="8">
        <v>45076</v>
      </c>
      <c r="W42" s="2" t="s">
        <v>61</v>
      </c>
      <c r="X42" s="23" t="s">
        <v>48</v>
      </c>
      <c r="Y42" s="8">
        <v>45076</v>
      </c>
      <c r="Z42" s="2" t="s">
        <v>61</v>
      </c>
      <c r="AA42" s="23" t="s">
        <v>48</v>
      </c>
      <c r="AB42" s="8">
        <v>45076</v>
      </c>
    </row>
    <row r="43" spans="1:28" ht="15" hidden="1" customHeight="1">
      <c r="A43" s="239"/>
      <c r="B43" s="249"/>
      <c r="C43" s="252"/>
      <c r="D43" s="253"/>
      <c r="E43" s="206"/>
      <c r="F43" s="215"/>
      <c r="G43" s="246"/>
      <c r="H43" s="208"/>
      <c r="I43" s="215"/>
      <c r="J43" s="246"/>
      <c r="K43" s="208"/>
      <c r="L43" s="215"/>
      <c r="M43" s="246"/>
      <c r="N43" s="208"/>
      <c r="O43" s="215"/>
      <c r="P43" s="246"/>
      <c r="Q43" s="208"/>
      <c r="R43" s="215"/>
      <c r="S43" s="246"/>
      <c r="T43" s="207"/>
      <c r="U43" s="244"/>
      <c r="V43" s="245" t="s">
        <v>59</v>
      </c>
      <c r="W43" s="207"/>
      <c r="X43" s="244"/>
      <c r="Y43" s="245" t="s">
        <v>59</v>
      </c>
      <c r="Z43" s="207"/>
      <c r="AA43" s="244"/>
      <c r="AB43" s="245" t="s">
        <v>59</v>
      </c>
    </row>
    <row r="44" spans="1:28" ht="15" hidden="1" customHeight="1">
      <c r="A44" s="239"/>
      <c r="B44" s="249"/>
      <c r="C44" s="252"/>
      <c r="D44" s="253"/>
      <c r="E44" s="206"/>
      <c r="F44" s="215"/>
      <c r="G44" s="246"/>
      <c r="H44" s="208"/>
      <c r="I44" s="215"/>
      <c r="J44" s="246"/>
      <c r="K44" s="208"/>
      <c r="L44" s="215"/>
      <c r="M44" s="246"/>
      <c r="N44" s="208"/>
      <c r="O44" s="215"/>
      <c r="P44" s="246"/>
      <c r="Q44" s="208"/>
      <c r="R44" s="215"/>
      <c r="S44" s="246"/>
      <c r="T44" s="208"/>
      <c r="U44" s="215"/>
      <c r="V44" s="246"/>
      <c r="W44" s="208"/>
      <c r="X44" s="215"/>
      <c r="Y44" s="246"/>
      <c r="Z44" s="208"/>
      <c r="AA44" s="215"/>
      <c r="AB44" s="246"/>
    </row>
    <row r="45" spans="1:28" ht="15" hidden="1" customHeight="1">
      <c r="A45" s="239"/>
      <c r="B45" s="249"/>
      <c r="C45" s="252"/>
      <c r="D45" s="253"/>
      <c r="E45" s="206"/>
      <c r="F45" s="215"/>
      <c r="G45" s="246"/>
      <c r="H45" s="208"/>
      <c r="I45" s="215"/>
      <c r="J45" s="246"/>
      <c r="K45" s="208"/>
      <c r="L45" s="215"/>
      <c r="M45" s="246"/>
      <c r="N45" s="208"/>
      <c r="O45" s="215"/>
      <c r="P45" s="246"/>
      <c r="Q45" s="208"/>
      <c r="R45" s="215"/>
      <c r="S45" s="246"/>
      <c r="T45" s="208"/>
      <c r="U45" s="215"/>
      <c r="V45" s="246"/>
      <c r="W45" s="208"/>
      <c r="X45" s="215"/>
      <c r="Y45" s="246"/>
      <c r="Z45" s="208"/>
      <c r="AA45" s="215"/>
      <c r="AB45" s="246"/>
    </row>
    <row r="46" spans="1:28" ht="15" hidden="1" customHeight="1">
      <c r="A46" s="248"/>
      <c r="B46" s="250"/>
      <c r="C46" s="252"/>
      <c r="D46" s="254"/>
      <c r="E46" s="206"/>
      <c r="F46" s="216"/>
      <c r="G46" s="247"/>
      <c r="H46" s="209"/>
      <c r="I46" s="216"/>
      <c r="J46" s="247"/>
      <c r="K46" s="209"/>
      <c r="L46" s="216"/>
      <c r="M46" s="247"/>
      <c r="N46" s="209"/>
      <c r="O46" s="216"/>
      <c r="P46" s="247"/>
      <c r="Q46" s="209"/>
      <c r="R46" s="216"/>
      <c r="S46" s="247"/>
      <c r="T46" s="208"/>
      <c r="U46" s="215"/>
      <c r="V46" s="246"/>
      <c r="W46" s="208"/>
      <c r="X46" s="215"/>
      <c r="Y46" s="246"/>
      <c r="Z46" s="208"/>
      <c r="AA46" s="215"/>
      <c r="AB46" s="246"/>
    </row>
    <row r="47" spans="1:28" ht="15" customHeight="1">
      <c r="A47" s="248" t="s">
        <v>63</v>
      </c>
      <c r="B47" s="25"/>
      <c r="C47" s="206" t="s">
        <v>16</v>
      </c>
      <c r="D47" s="253" t="s">
        <v>64</v>
      </c>
      <c r="E47" s="11" t="s">
        <v>65</v>
      </c>
      <c r="F47" s="26">
        <v>1</v>
      </c>
      <c r="G47" s="11" t="s">
        <v>66</v>
      </c>
      <c r="H47" s="11" t="s">
        <v>65</v>
      </c>
      <c r="I47" s="26">
        <v>1</v>
      </c>
      <c r="J47" s="11" t="s">
        <v>66</v>
      </c>
      <c r="K47" s="11" t="s">
        <v>65</v>
      </c>
      <c r="L47" s="26">
        <v>1</v>
      </c>
      <c r="M47" s="11" t="s">
        <v>66</v>
      </c>
      <c r="N47" s="11" t="s">
        <v>65</v>
      </c>
      <c r="O47" s="26">
        <v>1</v>
      </c>
      <c r="P47" s="11" t="s">
        <v>66</v>
      </c>
      <c r="Q47" s="11" t="s">
        <v>65</v>
      </c>
      <c r="R47" s="26">
        <v>1</v>
      </c>
      <c r="S47" s="11" t="s">
        <v>66</v>
      </c>
      <c r="T47" s="209"/>
      <c r="U47" s="216"/>
      <c r="V47" s="247"/>
      <c r="W47" s="209"/>
      <c r="X47" s="216"/>
      <c r="Y47" s="247"/>
      <c r="Z47" s="209"/>
      <c r="AA47" s="216"/>
      <c r="AB47" s="247"/>
    </row>
    <row r="48" spans="1:28" ht="15" customHeight="1">
      <c r="A48" s="255"/>
      <c r="B48" s="25"/>
      <c r="C48" s="206"/>
      <c r="D48" s="253"/>
      <c r="E48" s="11" t="s">
        <v>67</v>
      </c>
      <c r="F48" s="26">
        <v>1</v>
      </c>
      <c r="G48" s="11" t="s">
        <v>66</v>
      </c>
      <c r="H48" s="11" t="s">
        <v>67</v>
      </c>
      <c r="I48" s="26">
        <v>1</v>
      </c>
      <c r="J48" s="11" t="s">
        <v>66</v>
      </c>
      <c r="K48" s="11" t="s">
        <v>67</v>
      </c>
      <c r="L48" s="26">
        <v>1</v>
      </c>
      <c r="M48" s="11" t="s">
        <v>66</v>
      </c>
      <c r="N48" s="11" t="s">
        <v>67</v>
      </c>
      <c r="O48" s="26">
        <v>1</v>
      </c>
      <c r="P48" s="11" t="s">
        <v>66</v>
      </c>
      <c r="Q48" s="11" t="s">
        <v>67</v>
      </c>
      <c r="R48" s="26">
        <v>1</v>
      </c>
      <c r="S48" s="11" t="s">
        <v>66</v>
      </c>
      <c r="T48" s="11" t="s">
        <v>65</v>
      </c>
      <c r="U48" s="26">
        <v>1</v>
      </c>
      <c r="V48" s="11" t="s">
        <v>66</v>
      </c>
      <c r="W48" s="11" t="s">
        <v>65</v>
      </c>
      <c r="X48" s="26">
        <v>1</v>
      </c>
      <c r="Y48" s="11" t="s">
        <v>66</v>
      </c>
      <c r="Z48" s="11" t="s">
        <v>65</v>
      </c>
      <c r="AA48" s="26">
        <v>1</v>
      </c>
      <c r="AB48" s="11" t="s">
        <v>66</v>
      </c>
    </row>
    <row r="49" spans="1:28" ht="198">
      <c r="A49" s="256"/>
      <c r="B49" s="25"/>
      <c r="C49" s="206"/>
      <c r="D49" s="253"/>
      <c r="E49" s="11" t="s">
        <v>68</v>
      </c>
      <c r="F49" s="26">
        <v>1</v>
      </c>
      <c r="G49" s="11" t="s">
        <v>66</v>
      </c>
      <c r="H49" s="11" t="s">
        <v>68</v>
      </c>
      <c r="I49" s="26">
        <v>1</v>
      </c>
      <c r="J49" s="11" t="s">
        <v>66</v>
      </c>
      <c r="K49" s="11" t="s">
        <v>68</v>
      </c>
      <c r="L49" s="26">
        <v>1</v>
      </c>
      <c r="M49" s="11" t="s">
        <v>66</v>
      </c>
      <c r="N49" s="11" t="s">
        <v>68</v>
      </c>
      <c r="O49" s="26">
        <v>1</v>
      </c>
      <c r="P49" s="11" t="s">
        <v>66</v>
      </c>
      <c r="Q49" s="11" t="s">
        <v>68</v>
      </c>
      <c r="R49" s="26">
        <v>1</v>
      </c>
      <c r="S49" s="11" t="s">
        <v>66</v>
      </c>
      <c r="T49" s="11" t="s">
        <v>67</v>
      </c>
      <c r="U49" s="26">
        <v>1</v>
      </c>
      <c r="V49" s="11" t="s">
        <v>66</v>
      </c>
      <c r="W49" s="11" t="s">
        <v>67</v>
      </c>
      <c r="X49" s="26">
        <v>1</v>
      </c>
      <c r="Y49" s="11" t="s">
        <v>66</v>
      </c>
      <c r="Z49" s="11" t="s">
        <v>67</v>
      </c>
      <c r="AA49" s="26">
        <v>1</v>
      </c>
      <c r="AB49" s="11" t="s">
        <v>66</v>
      </c>
    </row>
    <row r="50" spans="1:28" ht="106.5">
      <c r="A50" s="248" t="s">
        <v>69</v>
      </c>
      <c r="B50" s="25"/>
      <c r="C50" s="206" t="s">
        <v>16</v>
      </c>
      <c r="D50" s="206" t="s">
        <v>70</v>
      </c>
      <c r="E50" s="11" t="s">
        <v>71</v>
      </c>
      <c r="F50" s="26">
        <v>1</v>
      </c>
      <c r="G50" s="27">
        <v>44957</v>
      </c>
      <c r="H50" s="11" t="s">
        <v>71</v>
      </c>
      <c r="I50" s="26">
        <v>1</v>
      </c>
      <c r="J50" s="27">
        <v>44985</v>
      </c>
      <c r="K50" s="11" t="s">
        <v>71</v>
      </c>
      <c r="L50" s="26">
        <v>1</v>
      </c>
      <c r="M50" s="27">
        <v>45016</v>
      </c>
      <c r="N50" s="11" t="s">
        <v>71</v>
      </c>
      <c r="O50" s="26">
        <v>1</v>
      </c>
      <c r="P50" s="27">
        <v>45046</v>
      </c>
      <c r="Q50" s="11" t="s">
        <v>71</v>
      </c>
      <c r="R50" s="26">
        <v>1</v>
      </c>
      <c r="S50" s="27">
        <v>45076</v>
      </c>
      <c r="T50" s="11" t="s">
        <v>68</v>
      </c>
      <c r="U50" s="26">
        <v>1</v>
      </c>
      <c r="V50" s="11" t="s">
        <v>66</v>
      </c>
      <c r="W50" s="11" t="s">
        <v>68</v>
      </c>
      <c r="X50" s="26">
        <v>1</v>
      </c>
      <c r="Y50" s="11" t="s">
        <v>66</v>
      </c>
      <c r="Z50" s="11" t="s">
        <v>68</v>
      </c>
      <c r="AA50" s="26">
        <v>1</v>
      </c>
      <c r="AB50" s="11" t="s">
        <v>66</v>
      </c>
    </row>
    <row r="51" spans="1:28" ht="121.5">
      <c r="A51" s="255"/>
      <c r="B51" s="25"/>
      <c r="C51" s="206"/>
      <c r="D51" s="206"/>
      <c r="E51" s="11" t="s">
        <v>72</v>
      </c>
      <c r="F51" s="26">
        <v>1</v>
      </c>
      <c r="G51" s="27">
        <v>44957</v>
      </c>
      <c r="H51" s="11" t="s">
        <v>72</v>
      </c>
      <c r="I51" s="26">
        <v>1</v>
      </c>
      <c r="J51" s="24">
        <v>44985</v>
      </c>
      <c r="K51" s="11" t="s">
        <v>72</v>
      </c>
      <c r="L51" s="26">
        <v>1</v>
      </c>
      <c r="M51" s="27">
        <v>45016</v>
      </c>
      <c r="N51" s="11" t="s">
        <v>72</v>
      </c>
      <c r="O51" s="26">
        <v>1</v>
      </c>
      <c r="P51" s="27">
        <v>45046</v>
      </c>
      <c r="Q51" s="11" t="s">
        <v>72</v>
      </c>
      <c r="R51" s="26">
        <v>1</v>
      </c>
      <c r="S51" s="27">
        <v>45076</v>
      </c>
      <c r="T51" s="11" t="s">
        <v>71</v>
      </c>
      <c r="U51" s="26">
        <v>1</v>
      </c>
      <c r="V51" s="27">
        <v>45107</v>
      </c>
      <c r="W51" s="11" t="s">
        <v>71</v>
      </c>
      <c r="X51" s="26">
        <v>1</v>
      </c>
      <c r="Y51" s="27">
        <v>45138</v>
      </c>
      <c r="Z51" s="11" t="s">
        <v>71</v>
      </c>
      <c r="AA51" s="26">
        <v>1</v>
      </c>
      <c r="AB51" s="27">
        <v>45169</v>
      </c>
    </row>
    <row r="52" spans="1:28" ht="152.25">
      <c r="A52" s="256"/>
      <c r="B52" s="25"/>
      <c r="C52" s="206"/>
      <c r="D52" s="206"/>
      <c r="E52" s="11" t="s">
        <v>73</v>
      </c>
      <c r="F52" s="26">
        <v>1</v>
      </c>
      <c r="G52" s="27">
        <v>44957</v>
      </c>
      <c r="H52" s="11" t="s">
        <v>73</v>
      </c>
      <c r="I52" s="26">
        <v>1</v>
      </c>
      <c r="J52" s="24">
        <v>44985</v>
      </c>
      <c r="K52" s="11" t="s">
        <v>73</v>
      </c>
      <c r="L52" s="26">
        <v>1</v>
      </c>
      <c r="M52" s="27">
        <v>45016</v>
      </c>
      <c r="N52" s="11" t="s">
        <v>73</v>
      </c>
      <c r="O52" s="26">
        <v>1</v>
      </c>
      <c r="P52" s="27">
        <v>45046</v>
      </c>
      <c r="Q52" s="11" t="s">
        <v>73</v>
      </c>
      <c r="R52" s="26">
        <v>1</v>
      </c>
      <c r="S52" s="27">
        <v>45076</v>
      </c>
      <c r="T52" s="11" t="s">
        <v>72</v>
      </c>
      <c r="U52" s="26">
        <v>1</v>
      </c>
      <c r="V52" s="27">
        <v>45107</v>
      </c>
      <c r="W52" s="11" t="s">
        <v>72</v>
      </c>
      <c r="X52" s="26">
        <v>1</v>
      </c>
      <c r="Y52" s="27">
        <v>45138</v>
      </c>
      <c r="Z52" s="11" t="s">
        <v>72</v>
      </c>
      <c r="AA52" s="26">
        <v>1</v>
      </c>
      <c r="AB52" s="27">
        <v>45169</v>
      </c>
    </row>
    <row r="53" spans="1:28" ht="152.25">
      <c r="T53" s="11" t="s">
        <v>73</v>
      </c>
      <c r="U53" s="26">
        <v>1</v>
      </c>
      <c r="V53" s="27">
        <v>45107</v>
      </c>
      <c r="W53" s="11" t="s">
        <v>73</v>
      </c>
      <c r="X53" s="26">
        <v>1</v>
      </c>
      <c r="Y53" s="27">
        <v>45138</v>
      </c>
      <c r="Z53" s="11" t="s">
        <v>73</v>
      </c>
      <c r="AA53" s="26">
        <v>1</v>
      </c>
      <c r="AB53" s="27">
        <v>45169</v>
      </c>
    </row>
  </sheetData>
  <mergeCells count="179">
    <mergeCell ref="A50:A52"/>
    <mergeCell ref="C50:C52"/>
    <mergeCell ref="D50:D52"/>
    <mergeCell ref="Y43:Y47"/>
    <mergeCell ref="Z43:Z47"/>
    <mergeCell ref="AA43:AA47"/>
    <mergeCell ref="AB43:AB47"/>
    <mergeCell ref="A47:A49"/>
    <mergeCell ref="C47:C49"/>
    <mergeCell ref="D47:D49"/>
    <mergeCell ref="S42:S46"/>
    <mergeCell ref="T43:T47"/>
    <mergeCell ref="U43:U47"/>
    <mergeCell ref="V43:V47"/>
    <mergeCell ref="W43:W47"/>
    <mergeCell ref="X43:X47"/>
    <mergeCell ref="M42:M46"/>
    <mergeCell ref="N42:N46"/>
    <mergeCell ref="O42:O46"/>
    <mergeCell ref="P42:P46"/>
    <mergeCell ref="Q42:Q46"/>
    <mergeCell ref="R42:R46"/>
    <mergeCell ref="G42:G46"/>
    <mergeCell ref="H42:H46"/>
    <mergeCell ref="I42:I46"/>
    <mergeCell ref="J42:J46"/>
    <mergeCell ref="K42:K46"/>
    <mergeCell ref="L42:L46"/>
    <mergeCell ref="A39:A46"/>
    <mergeCell ref="B39:B46"/>
    <mergeCell ref="C39:C46"/>
    <mergeCell ref="D39:D46"/>
    <mergeCell ref="E42:E46"/>
    <mergeCell ref="F42:F46"/>
    <mergeCell ref="W28:W37"/>
    <mergeCell ref="X28:X37"/>
    <mergeCell ref="Y28:Y37"/>
    <mergeCell ref="Z28:Z37"/>
    <mergeCell ref="AA28:AA37"/>
    <mergeCell ref="AB28:AB37"/>
    <mergeCell ref="Q28:Q37"/>
    <mergeCell ref="R28:R37"/>
    <mergeCell ref="S28:S37"/>
    <mergeCell ref="T28:T37"/>
    <mergeCell ref="U28:U37"/>
    <mergeCell ref="V28:V37"/>
    <mergeCell ref="K28:K37"/>
    <mergeCell ref="L28:L37"/>
    <mergeCell ref="M28:M37"/>
    <mergeCell ref="N28:N37"/>
    <mergeCell ref="O28:O37"/>
    <mergeCell ref="P28:P37"/>
    <mergeCell ref="E28:E37"/>
    <mergeCell ref="F28:F37"/>
    <mergeCell ref="G28:G37"/>
    <mergeCell ref="H28:H37"/>
    <mergeCell ref="I28:I37"/>
    <mergeCell ref="J28:J37"/>
    <mergeCell ref="A20:A27"/>
    <mergeCell ref="B20:B21"/>
    <mergeCell ref="C20:C27"/>
    <mergeCell ref="D20:D27"/>
    <mergeCell ref="B24:B27"/>
    <mergeCell ref="A28:A38"/>
    <mergeCell ref="B28:B38"/>
    <mergeCell ref="C28:C38"/>
    <mergeCell ref="D28:D38"/>
    <mergeCell ref="X15:X19"/>
    <mergeCell ref="Y15:Y19"/>
    <mergeCell ref="Z15:Z19"/>
    <mergeCell ref="AA15:AA19"/>
    <mergeCell ref="AB15:AB19"/>
    <mergeCell ref="B17:B19"/>
    <mergeCell ref="R15:R19"/>
    <mergeCell ref="S15:S19"/>
    <mergeCell ref="T15:T19"/>
    <mergeCell ref="U15:U19"/>
    <mergeCell ref="V15:V19"/>
    <mergeCell ref="W15:W19"/>
    <mergeCell ref="L15:L19"/>
    <mergeCell ref="M15:M19"/>
    <mergeCell ref="N15:N19"/>
    <mergeCell ref="O15:O19"/>
    <mergeCell ref="P15:P19"/>
    <mergeCell ref="Q15:Q19"/>
    <mergeCell ref="F15:F19"/>
    <mergeCell ref="G15:G19"/>
    <mergeCell ref="H15:H19"/>
    <mergeCell ref="I15:I19"/>
    <mergeCell ref="J15:J19"/>
    <mergeCell ref="K15:K19"/>
    <mergeCell ref="X10:X14"/>
    <mergeCell ref="Y10:Y14"/>
    <mergeCell ref="Z10:Z14"/>
    <mergeCell ref="AA10:AA14"/>
    <mergeCell ref="AB10:AB14"/>
    <mergeCell ref="A15:A19"/>
    <mergeCell ref="B15:B16"/>
    <mergeCell ref="C15:C19"/>
    <mergeCell ref="D15:D19"/>
    <mergeCell ref="E15:E19"/>
    <mergeCell ref="R10:R14"/>
    <mergeCell ref="S10:S14"/>
    <mergeCell ref="T10:T14"/>
    <mergeCell ref="U10:U14"/>
    <mergeCell ref="V10:V14"/>
    <mergeCell ref="W10:W14"/>
    <mergeCell ref="L10:L14"/>
    <mergeCell ref="M10:M14"/>
    <mergeCell ref="N10:N14"/>
    <mergeCell ref="O10:O14"/>
    <mergeCell ref="P10:P14"/>
    <mergeCell ref="Q10:Q14"/>
    <mergeCell ref="F10:F14"/>
    <mergeCell ref="G10:G14"/>
    <mergeCell ref="U6:U7"/>
    <mergeCell ref="W6:W7"/>
    <mergeCell ref="X6:X7"/>
    <mergeCell ref="Z6:Z7"/>
    <mergeCell ref="AA6:AA7"/>
    <mergeCell ref="R6:R7"/>
    <mergeCell ref="T6:T7"/>
    <mergeCell ref="S3:S7"/>
    <mergeCell ref="V3:V7"/>
    <mergeCell ref="Y3:Y7"/>
    <mergeCell ref="A8:A14"/>
    <mergeCell ref="B8:B10"/>
    <mergeCell ref="C8:C14"/>
    <mergeCell ref="D8:D14"/>
    <mergeCell ref="E10:E14"/>
    <mergeCell ref="L6:L7"/>
    <mergeCell ref="N6:N7"/>
    <mergeCell ref="O6:O7"/>
    <mergeCell ref="Q6:Q7"/>
    <mergeCell ref="A3:A7"/>
    <mergeCell ref="C3:C7"/>
    <mergeCell ref="H10:H14"/>
    <mergeCell ref="I10:I14"/>
    <mergeCell ref="J10:J14"/>
    <mergeCell ref="K10:K14"/>
    <mergeCell ref="AB3:AB7"/>
    <mergeCell ref="D4:D7"/>
    <mergeCell ref="E6:E7"/>
    <mergeCell ref="F6:F7"/>
    <mergeCell ref="H6:H7"/>
    <mergeCell ref="I6:I7"/>
    <mergeCell ref="K6:K7"/>
    <mergeCell ref="Y1:Y2"/>
    <mergeCell ref="Z1:Z2"/>
    <mergeCell ref="AA1:AA2"/>
    <mergeCell ref="AB1:AB2"/>
    <mergeCell ref="G3:G7"/>
    <mergeCell ref="J3:J7"/>
    <mergeCell ref="M3:M7"/>
    <mergeCell ref="P3:P7"/>
    <mergeCell ref="S1:S2"/>
    <mergeCell ref="T1:T2"/>
    <mergeCell ref="U1:U2"/>
    <mergeCell ref="V1:V2"/>
    <mergeCell ref="W1:W2"/>
    <mergeCell ref="X1:X2"/>
    <mergeCell ref="M1:M2"/>
    <mergeCell ref="N1:N2"/>
    <mergeCell ref="O1:O2"/>
    <mergeCell ref="A1:A2"/>
    <mergeCell ref="B1:B2"/>
    <mergeCell ref="C1:C2"/>
    <mergeCell ref="D1:D2"/>
    <mergeCell ref="E1:E2"/>
    <mergeCell ref="F1:F2"/>
    <mergeCell ref="P1:P2"/>
    <mergeCell ref="Q1:Q2"/>
    <mergeCell ref="R1:R2"/>
    <mergeCell ref="G1:G2"/>
    <mergeCell ref="H1:H2"/>
    <mergeCell ref="I1:I2"/>
    <mergeCell ref="J1:J2"/>
    <mergeCell ref="K1:K2"/>
    <mergeCell ref="L1: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185C9-F5B0-48A5-A4ED-12F49A63C5EB}">
  <dimension ref="A4:V501"/>
  <sheetViews>
    <sheetView topLeftCell="G251" workbookViewId="0">
      <selection activeCell="A494" sqref="A494:R494"/>
    </sheetView>
  </sheetViews>
  <sheetFormatPr defaultColWidth="10.7109375" defaultRowHeight="15"/>
  <cols>
    <col min="1" max="1" width="31.28515625" customWidth="1"/>
    <col min="2" max="2" width="8.28515625" customWidth="1"/>
    <col min="3" max="3" width="9.7109375" customWidth="1"/>
    <col min="4" max="4" width="10.140625" customWidth="1"/>
    <col min="5" max="5" width="15" customWidth="1"/>
    <col min="6" max="6" width="14.140625" customWidth="1"/>
    <col min="7" max="7" width="15.42578125" customWidth="1"/>
    <col min="8" max="8" width="17.42578125" customWidth="1"/>
    <col min="9" max="9" width="15.85546875" customWidth="1"/>
    <col min="10" max="10" width="14.140625" customWidth="1"/>
    <col min="11" max="11" width="15.5703125" customWidth="1"/>
    <col min="12" max="12" width="12.42578125" customWidth="1"/>
    <col min="13" max="13" width="13" customWidth="1"/>
    <col min="14" max="14" width="13.5703125" customWidth="1"/>
    <col min="15" max="15" width="16" customWidth="1"/>
  </cols>
  <sheetData>
    <row r="4" spans="1:22">
      <c r="A4" s="257" t="s">
        <v>74</v>
      </c>
      <c r="B4" s="258"/>
      <c r="C4" s="258"/>
      <c r="D4" s="258"/>
      <c r="E4" s="258"/>
      <c r="F4" s="258"/>
      <c r="G4" s="258"/>
      <c r="H4" s="258"/>
      <c r="I4" s="258"/>
      <c r="J4" s="258"/>
      <c r="K4" s="258"/>
      <c r="L4" s="258"/>
      <c r="M4" s="258"/>
      <c r="N4" s="258"/>
      <c r="O4" s="258"/>
      <c r="P4" s="258"/>
      <c r="Q4" s="258"/>
      <c r="R4" s="258"/>
      <c r="S4" s="258"/>
      <c r="T4" s="258"/>
      <c r="U4" s="258"/>
      <c r="V4" s="259"/>
    </row>
    <row r="6" spans="1:22">
      <c r="A6" s="260" t="s">
        <v>75</v>
      </c>
      <c r="B6" s="260"/>
      <c r="C6" s="260"/>
      <c r="D6" s="260"/>
      <c r="E6" s="260"/>
      <c r="F6" s="260"/>
      <c r="G6" s="260"/>
      <c r="H6" s="260"/>
      <c r="I6" s="260"/>
      <c r="J6" s="260"/>
      <c r="K6" s="260"/>
      <c r="L6" s="260"/>
      <c r="M6" s="260"/>
      <c r="N6" s="260"/>
      <c r="O6" s="260"/>
      <c r="P6" s="260"/>
      <c r="Q6" s="260"/>
      <c r="R6" s="260"/>
    </row>
    <row r="7" spans="1:22">
      <c r="A7" s="260"/>
      <c r="B7" s="260"/>
      <c r="C7" s="260"/>
      <c r="D7" s="260"/>
      <c r="E7" s="260"/>
      <c r="F7" s="260"/>
      <c r="G7" s="260"/>
      <c r="H7" s="260"/>
      <c r="I7" s="260"/>
      <c r="J7" s="260"/>
      <c r="K7" s="260"/>
      <c r="L7" s="260"/>
      <c r="M7" s="260"/>
      <c r="N7" s="260"/>
      <c r="O7" s="260"/>
      <c r="P7" s="260"/>
      <c r="Q7" s="260"/>
      <c r="R7" s="260"/>
    </row>
    <row r="11" spans="1:22">
      <c r="A11" s="257" t="s">
        <v>76</v>
      </c>
      <c r="B11" s="258"/>
      <c r="C11" s="258"/>
      <c r="D11" s="258"/>
      <c r="E11" s="258"/>
      <c r="F11" s="258"/>
      <c r="G11" s="258"/>
      <c r="H11" s="259"/>
    </row>
    <row r="12" spans="1:22">
      <c r="A12" s="28" t="s">
        <v>77</v>
      </c>
      <c r="B12" s="28" t="s">
        <v>78</v>
      </c>
      <c r="C12" s="28" t="s">
        <v>79</v>
      </c>
      <c r="D12" s="28" t="s">
        <v>80</v>
      </c>
      <c r="E12" s="28" t="s">
        <v>81</v>
      </c>
      <c r="F12" s="28" t="s">
        <v>82</v>
      </c>
      <c r="G12" s="28" t="s">
        <v>83</v>
      </c>
      <c r="H12" s="28" t="s">
        <v>84</v>
      </c>
    </row>
    <row r="13" spans="1:22">
      <c r="A13" s="29" t="s">
        <v>85</v>
      </c>
      <c r="B13" s="39">
        <v>24307</v>
      </c>
      <c r="C13" s="39">
        <v>22327</v>
      </c>
      <c r="D13" s="39">
        <v>29901</v>
      </c>
      <c r="E13" s="39">
        <v>29778</v>
      </c>
      <c r="F13" s="39">
        <v>10190</v>
      </c>
      <c r="G13" s="39">
        <f>SUM(B13:F13)</f>
        <v>116503</v>
      </c>
      <c r="H13" s="30">
        <f>(G13/G16)</f>
        <v>0.74314601007845893</v>
      </c>
    </row>
    <row r="14" spans="1:22">
      <c r="A14" s="29" t="s">
        <v>86</v>
      </c>
      <c r="B14" s="39">
        <v>4921</v>
      </c>
      <c r="C14" s="39">
        <v>4419</v>
      </c>
      <c r="D14" s="39">
        <v>6672</v>
      </c>
      <c r="E14" s="39">
        <v>6699</v>
      </c>
      <c r="F14" s="39">
        <v>2460</v>
      </c>
      <c r="G14" s="39">
        <f>SUM(B14:F14)</f>
        <v>25171</v>
      </c>
      <c r="H14" s="30">
        <f>(G14/G16)</f>
        <v>0.16056005613318874</v>
      </c>
    </row>
    <row r="15" spans="1:22">
      <c r="A15" s="29" t="s">
        <v>87</v>
      </c>
      <c r="B15" s="39">
        <v>3621</v>
      </c>
      <c r="C15" s="39">
        <v>3159</v>
      </c>
      <c r="D15" s="39">
        <v>4165</v>
      </c>
      <c r="E15" s="39">
        <v>3060</v>
      </c>
      <c r="F15" s="39">
        <v>1091</v>
      </c>
      <c r="G15" s="39">
        <f>SUM(B15:F15)</f>
        <v>15096</v>
      </c>
      <c r="H15" s="30">
        <f>(G15/G16)</f>
        <v>9.6293933788352368E-2</v>
      </c>
    </row>
    <row r="16" spans="1:22">
      <c r="A16" s="31" t="s">
        <v>88</v>
      </c>
      <c r="B16" s="31">
        <f>SUM(B13+B14+B15)</f>
        <v>32849</v>
      </c>
      <c r="C16" s="31">
        <f>SUM(C13+C14+C15)</f>
        <v>29905</v>
      </c>
      <c r="D16" s="31">
        <f>SUM(D13+D14+D15)</f>
        <v>40738</v>
      </c>
      <c r="E16" s="31">
        <f>SUM(E13+E14+E15)</f>
        <v>39537</v>
      </c>
      <c r="F16" s="31">
        <f>SUM(F13:F15)</f>
        <v>13741</v>
      </c>
      <c r="G16" s="31">
        <f>SUM(A16:F16)</f>
        <v>156770</v>
      </c>
      <c r="H16" s="31"/>
    </row>
    <row r="25" spans="1:18">
      <c r="A25" s="260" t="s">
        <v>89</v>
      </c>
      <c r="B25" s="260"/>
      <c r="C25" s="260"/>
      <c r="D25" s="260"/>
      <c r="E25" s="260"/>
      <c r="F25" s="260"/>
      <c r="G25" s="260"/>
      <c r="H25" s="260"/>
      <c r="I25" s="260"/>
      <c r="J25" s="260"/>
      <c r="K25" s="260"/>
      <c r="L25" s="260"/>
      <c r="M25" s="260"/>
      <c r="N25" s="260"/>
      <c r="O25" s="260"/>
      <c r="P25" s="260"/>
      <c r="Q25" s="260"/>
      <c r="R25" s="260"/>
    </row>
    <row r="26" spans="1:18">
      <c r="A26" s="260"/>
      <c r="B26" s="260"/>
      <c r="C26" s="260"/>
      <c r="D26" s="260"/>
      <c r="E26" s="260"/>
      <c r="F26" s="260"/>
      <c r="G26" s="260"/>
      <c r="H26" s="260"/>
      <c r="I26" s="260"/>
      <c r="J26" s="260"/>
      <c r="K26" s="260"/>
      <c r="L26" s="260"/>
      <c r="M26" s="260"/>
      <c r="N26" s="260"/>
      <c r="O26" s="260"/>
      <c r="P26" s="260"/>
      <c r="Q26" s="260"/>
      <c r="R26" s="260"/>
    </row>
    <row r="29" spans="1:18">
      <c r="A29" s="32" t="s">
        <v>90</v>
      </c>
      <c r="B29" s="32" t="s">
        <v>91</v>
      </c>
      <c r="C29" s="40" t="s">
        <v>92</v>
      </c>
      <c r="D29" s="40" t="s">
        <v>83</v>
      </c>
      <c r="E29" s="40" t="s">
        <v>93</v>
      </c>
    </row>
    <row r="30" spans="1:18">
      <c r="A30" s="35" t="s">
        <v>94</v>
      </c>
      <c r="B30" s="41">
        <v>2414</v>
      </c>
      <c r="C30" s="42">
        <v>0.29431845891246039</v>
      </c>
      <c r="D30" s="41">
        <v>2414</v>
      </c>
      <c r="E30" s="42">
        <v>0.29431845891246039</v>
      </c>
    </row>
    <row r="31" spans="1:18">
      <c r="A31" s="34" t="s">
        <v>95</v>
      </c>
      <c r="B31" s="43">
        <v>1932</v>
      </c>
      <c r="C31" s="44">
        <v>0.23555230431602048</v>
      </c>
      <c r="D31" s="43">
        <v>1932</v>
      </c>
      <c r="E31" s="44">
        <v>0.23555230431602048</v>
      </c>
    </row>
    <row r="32" spans="1:18">
      <c r="A32" s="33" t="s">
        <v>96</v>
      </c>
      <c r="B32" s="41">
        <v>1675</v>
      </c>
      <c r="C32" s="42">
        <v>0.20421848329675688</v>
      </c>
      <c r="D32" s="41">
        <v>1675</v>
      </c>
      <c r="E32" s="42">
        <v>0.20421848329675688</v>
      </c>
    </row>
    <row r="33" spans="1:18">
      <c r="A33" s="34" t="s">
        <v>97</v>
      </c>
      <c r="B33" s="43">
        <v>1370</v>
      </c>
      <c r="C33" s="44">
        <v>0.16703243111436236</v>
      </c>
      <c r="D33" s="43">
        <v>1370</v>
      </c>
      <c r="E33" s="44">
        <v>0.16703243111436236</v>
      </c>
    </row>
    <row r="34" spans="1:18">
      <c r="A34" s="33" t="s">
        <v>98</v>
      </c>
      <c r="B34" s="41">
        <v>811</v>
      </c>
      <c r="C34" s="42">
        <v>9.8878322360399909E-2</v>
      </c>
      <c r="D34" s="41">
        <v>811</v>
      </c>
      <c r="E34" s="42">
        <v>9.8878322360399909E-2</v>
      </c>
    </row>
    <row r="35" spans="1:18">
      <c r="A35" s="34" t="s">
        <v>99</v>
      </c>
      <c r="B35" s="34">
        <f t="shared" ref="B35" si="0">SUM(B30:B34)</f>
        <v>8202</v>
      </c>
      <c r="C35" s="45">
        <v>1</v>
      </c>
      <c r="D35" s="34">
        <v>8202</v>
      </c>
      <c r="E35" s="43"/>
    </row>
    <row r="47" spans="1:18">
      <c r="A47" s="260" t="s">
        <v>100</v>
      </c>
      <c r="B47" s="260"/>
      <c r="C47" s="260"/>
      <c r="D47" s="260"/>
      <c r="E47" s="260"/>
      <c r="F47" s="260"/>
      <c r="G47" s="260"/>
      <c r="H47" s="260"/>
      <c r="I47" s="260"/>
      <c r="J47" s="260"/>
      <c r="K47" s="260"/>
      <c r="L47" s="260"/>
      <c r="M47" s="260"/>
      <c r="N47" s="260"/>
      <c r="O47" s="260"/>
      <c r="P47" s="260"/>
      <c r="Q47" s="260"/>
      <c r="R47" s="260"/>
    </row>
    <row r="48" spans="1:18">
      <c r="A48" s="260"/>
      <c r="B48" s="260"/>
      <c r="C48" s="260"/>
      <c r="D48" s="260"/>
      <c r="E48" s="260"/>
      <c r="F48" s="260"/>
      <c r="G48" s="260"/>
      <c r="H48" s="260"/>
      <c r="I48" s="260"/>
      <c r="J48" s="260"/>
      <c r="K48" s="260"/>
      <c r="L48" s="260"/>
      <c r="M48" s="260"/>
      <c r="N48" s="260"/>
      <c r="O48" s="260"/>
      <c r="P48" s="260"/>
      <c r="Q48" s="260"/>
      <c r="R48" s="260"/>
    </row>
    <row r="50" spans="1:5" ht="15.75">
      <c r="A50" s="46" t="s">
        <v>101</v>
      </c>
      <c r="B50" s="46" t="s">
        <v>102</v>
      </c>
      <c r="C50" s="46" t="s">
        <v>92</v>
      </c>
      <c r="D50" s="46" t="s">
        <v>83</v>
      </c>
      <c r="E50" s="46" t="s">
        <v>103</v>
      </c>
    </row>
    <row r="51" spans="1:5" ht="15.75">
      <c r="A51" s="36" t="s">
        <v>104</v>
      </c>
      <c r="B51" s="39">
        <v>7732</v>
      </c>
      <c r="C51" s="47">
        <v>0.94269690319434285</v>
      </c>
      <c r="D51" s="39">
        <v>7732</v>
      </c>
      <c r="E51" s="47">
        <v>0.94269690319434285</v>
      </c>
    </row>
    <row r="52" spans="1:5" ht="15.75">
      <c r="A52" s="37" t="s">
        <v>105</v>
      </c>
      <c r="B52" s="39">
        <v>468</v>
      </c>
      <c r="C52" s="47">
        <v>5.7059253840526701E-2</v>
      </c>
      <c r="D52" s="39">
        <v>468</v>
      </c>
      <c r="E52" s="47">
        <v>5.7059253840526701E-2</v>
      </c>
    </row>
    <row r="53" spans="1:5" ht="15.75">
      <c r="A53" s="38" t="s">
        <v>106</v>
      </c>
      <c r="B53" s="39">
        <v>2</v>
      </c>
      <c r="C53" s="47">
        <v>2.43842965130456E-4</v>
      </c>
      <c r="D53" s="39">
        <v>2</v>
      </c>
      <c r="E53" s="47">
        <v>2.43842965130456E-4</v>
      </c>
    </row>
    <row r="54" spans="1:5" ht="15.75">
      <c r="A54" s="48" t="s">
        <v>107</v>
      </c>
      <c r="B54" s="39">
        <f>SUM(B51:B53)</f>
        <v>8202</v>
      </c>
      <c r="C54" s="47">
        <v>1</v>
      </c>
      <c r="D54" s="39">
        <v>8202</v>
      </c>
      <c r="E54" s="47">
        <v>1</v>
      </c>
    </row>
    <row r="68" spans="1:22">
      <c r="A68" s="257" t="s">
        <v>108</v>
      </c>
      <c r="B68" s="258"/>
      <c r="C68" s="258"/>
      <c r="D68" s="258"/>
      <c r="E68" s="258"/>
      <c r="F68" s="258"/>
      <c r="G68" s="258"/>
      <c r="H68" s="258"/>
      <c r="I68" s="258"/>
      <c r="J68" s="258"/>
      <c r="K68" s="258"/>
      <c r="L68" s="258"/>
      <c r="M68" s="258"/>
      <c r="N68" s="258"/>
      <c r="O68" s="258"/>
      <c r="P68" s="258"/>
      <c r="Q68" s="258"/>
      <c r="R68" s="258"/>
      <c r="S68" s="258"/>
      <c r="T68" s="258"/>
      <c r="U68" s="258"/>
      <c r="V68" s="259"/>
    </row>
    <row r="70" spans="1:22">
      <c r="A70" s="260" t="s">
        <v>75</v>
      </c>
      <c r="B70" s="260"/>
      <c r="C70" s="260"/>
      <c r="D70" s="260"/>
      <c r="E70" s="260"/>
      <c r="F70" s="260"/>
      <c r="G70" s="260"/>
      <c r="H70" s="260"/>
      <c r="I70" s="260"/>
      <c r="J70" s="260"/>
      <c r="K70" s="260"/>
      <c r="L70" s="260"/>
      <c r="M70" s="260"/>
      <c r="N70" s="260"/>
      <c r="O70" s="260"/>
      <c r="P70" s="260"/>
      <c r="Q70" s="260"/>
      <c r="R70" s="260"/>
    </row>
    <row r="71" spans="1:22">
      <c r="A71" s="260"/>
      <c r="B71" s="260"/>
      <c r="C71" s="260"/>
      <c r="D71" s="260"/>
      <c r="E71" s="260"/>
      <c r="F71" s="260"/>
      <c r="G71" s="260"/>
      <c r="H71" s="260"/>
      <c r="I71" s="260"/>
      <c r="J71" s="260"/>
      <c r="K71" s="260"/>
      <c r="L71" s="260"/>
      <c r="M71" s="260"/>
      <c r="N71" s="260"/>
      <c r="O71" s="260"/>
      <c r="P71" s="260"/>
      <c r="Q71" s="260"/>
      <c r="R71" s="260"/>
    </row>
    <row r="75" spans="1:22">
      <c r="A75" s="257" t="s">
        <v>109</v>
      </c>
      <c r="B75" s="258"/>
      <c r="C75" s="258"/>
      <c r="D75" s="258"/>
      <c r="E75" s="258"/>
      <c r="F75" s="258"/>
      <c r="G75" s="258"/>
      <c r="H75" s="259"/>
    </row>
    <row r="76" spans="1:22">
      <c r="A76" s="28" t="s">
        <v>77</v>
      </c>
      <c r="B76" s="28" t="s">
        <v>110</v>
      </c>
      <c r="C76" s="28" t="s">
        <v>111</v>
      </c>
      <c r="D76" s="28" t="s">
        <v>112</v>
      </c>
      <c r="E76" s="28" t="s">
        <v>113</v>
      </c>
      <c r="F76" s="28" t="s">
        <v>114</v>
      </c>
      <c r="G76" s="28" t="s">
        <v>83</v>
      </c>
      <c r="H76" s="28" t="s">
        <v>84</v>
      </c>
    </row>
    <row r="77" spans="1:22">
      <c r="A77" s="29" t="s">
        <v>85</v>
      </c>
      <c r="B77" s="39">
        <v>17481</v>
      </c>
      <c r="C77" s="39">
        <v>27693</v>
      </c>
      <c r="D77" s="39">
        <v>26619</v>
      </c>
      <c r="E77" s="39">
        <v>26554</v>
      </c>
      <c r="F77" s="39">
        <v>9671</v>
      </c>
      <c r="G77" s="39">
        <f>SUM(B77:F77)</f>
        <v>108018</v>
      </c>
      <c r="H77" s="30">
        <f>(G77/G80)</f>
        <v>0.68995075339009571</v>
      </c>
    </row>
    <row r="78" spans="1:22">
      <c r="A78" s="29" t="s">
        <v>86</v>
      </c>
      <c r="B78" s="39">
        <v>5318</v>
      </c>
      <c r="C78" s="39">
        <v>8560</v>
      </c>
      <c r="D78" s="39">
        <v>10066</v>
      </c>
      <c r="E78" s="39">
        <v>10042</v>
      </c>
      <c r="F78" s="39">
        <v>4425</v>
      </c>
      <c r="G78" s="39">
        <f>SUM(B78:F78)</f>
        <v>38411</v>
      </c>
      <c r="H78" s="30">
        <f>(G78/G80)</f>
        <v>0.24534520532195531</v>
      </c>
    </row>
    <row r="79" spans="1:22">
      <c r="A79" s="29" t="s">
        <v>87</v>
      </c>
      <c r="B79" s="39">
        <v>2066</v>
      </c>
      <c r="C79" s="39">
        <v>3472</v>
      </c>
      <c r="D79" s="39">
        <v>2280</v>
      </c>
      <c r="E79" s="39">
        <v>1788</v>
      </c>
      <c r="F79" s="39">
        <v>524</v>
      </c>
      <c r="G79" s="39">
        <f>SUM(B79:F79)</f>
        <v>10130</v>
      </c>
      <c r="H79" s="30">
        <f>(G79/G80)</f>
        <v>6.4704041287948946E-2</v>
      </c>
    </row>
    <row r="80" spans="1:22">
      <c r="A80" s="31" t="s">
        <v>88</v>
      </c>
      <c r="B80" s="31">
        <f>SUM(B77+B78+B79)</f>
        <v>24865</v>
      </c>
      <c r="C80" s="31">
        <f>SUM(C77+C78+C79)</f>
        <v>39725</v>
      </c>
      <c r="D80" s="31">
        <f>SUM(D77+D78+D79)</f>
        <v>38965</v>
      </c>
      <c r="E80" s="31">
        <f>SUM(E77+E78+E79)</f>
        <v>38384</v>
      </c>
      <c r="F80" s="31">
        <f>SUM(F77:F79)</f>
        <v>14620</v>
      </c>
      <c r="G80" s="31">
        <f>SUM(A80:F80)</f>
        <v>156559</v>
      </c>
      <c r="H80" s="31"/>
    </row>
    <row r="89" spans="1:18">
      <c r="A89" s="260" t="s">
        <v>89</v>
      </c>
      <c r="B89" s="260"/>
      <c r="C89" s="260"/>
      <c r="D89" s="260"/>
      <c r="E89" s="260"/>
      <c r="F89" s="260"/>
      <c r="G89" s="260"/>
      <c r="H89" s="260"/>
      <c r="I89" s="260"/>
      <c r="J89" s="260"/>
      <c r="K89" s="260"/>
      <c r="L89" s="260"/>
      <c r="M89" s="260"/>
      <c r="N89" s="260"/>
      <c r="O89" s="260"/>
      <c r="P89" s="260"/>
      <c r="Q89" s="260"/>
      <c r="R89" s="260"/>
    </row>
    <row r="90" spans="1:18">
      <c r="A90" s="260"/>
      <c r="B90" s="260"/>
      <c r="C90" s="260"/>
      <c r="D90" s="260"/>
      <c r="E90" s="260"/>
      <c r="F90" s="260"/>
      <c r="G90" s="260"/>
      <c r="H90" s="260"/>
      <c r="I90" s="260"/>
      <c r="J90" s="260"/>
      <c r="K90" s="260"/>
      <c r="L90" s="260"/>
      <c r="M90" s="260"/>
      <c r="N90" s="260"/>
      <c r="O90" s="260"/>
      <c r="P90" s="260"/>
      <c r="Q90" s="260"/>
      <c r="R90" s="260"/>
    </row>
    <row r="93" spans="1:18">
      <c r="A93" s="32" t="s">
        <v>90</v>
      </c>
      <c r="B93" s="32" t="s">
        <v>91</v>
      </c>
      <c r="C93" s="32" t="s">
        <v>115</v>
      </c>
      <c r="D93" s="40" t="s">
        <v>92</v>
      </c>
      <c r="E93" s="40" t="s">
        <v>83</v>
      </c>
      <c r="F93" s="40" t="s">
        <v>93</v>
      </c>
    </row>
    <row r="94" spans="1:18">
      <c r="A94" s="35" t="s">
        <v>94</v>
      </c>
      <c r="B94" s="41">
        <v>2414</v>
      </c>
      <c r="C94" s="41">
        <v>2735</v>
      </c>
      <c r="D94" s="42">
        <f>C94/C99</f>
        <v>0.28954054626296843</v>
      </c>
      <c r="E94" s="41">
        <f>(B94+C94)</f>
        <v>5149</v>
      </c>
      <c r="F94" s="42">
        <f>(E94/E99)</f>
        <v>0.29176110607434269</v>
      </c>
    </row>
    <row r="95" spans="1:18">
      <c r="A95" s="34" t="s">
        <v>95</v>
      </c>
      <c r="B95" s="43">
        <v>1932</v>
      </c>
      <c r="C95" s="43">
        <v>2397</v>
      </c>
      <c r="D95" s="44">
        <f>(C95/C99)</f>
        <v>0.25375820453101844</v>
      </c>
      <c r="E95" s="43">
        <f t="shared" ref="E95:E98" si="1">(B95+C95)</f>
        <v>4329</v>
      </c>
      <c r="F95" s="44">
        <f>(E95/E99)</f>
        <v>0.24529691749773344</v>
      </c>
    </row>
    <row r="96" spans="1:18">
      <c r="A96" s="33" t="s">
        <v>96</v>
      </c>
      <c r="B96" s="41">
        <v>1675</v>
      </c>
      <c r="C96" s="41">
        <v>1680</v>
      </c>
      <c r="D96" s="42">
        <f>(C96/C99)</f>
        <v>0.17785305949608299</v>
      </c>
      <c r="E96" s="41">
        <f t="shared" si="1"/>
        <v>3355</v>
      </c>
      <c r="F96" s="42">
        <f>(E96/E99)</f>
        <v>0.19010652765185856</v>
      </c>
    </row>
    <row r="97" spans="1:18">
      <c r="A97" s="34" t="s">
        <v>97</v>
      </c>
      <c r="B97" s="43">
        <v>1370</v>
      </c>
      <c r="C97" s="43">
        <v>1823</v>
      </c>
      <c r="D97" s="44">
        <f>(C97/C99)</f>
        <v>0.1929917425365234</v>
      </c>
      <c r="E97" s="43">
        <f t="shared" si="1"/>
        <v>3193</v>
      </c>
      <c r="F97" s="44">
        <f>(E97/E99)</f>
        <v>0.18092701722574797</v>
      </c>
    </row>
    <row r="98" spans="1:18">
      <c r="A98" s="33" t="s">
        <v>98</v>
      </c>
      <c r="B98" s="41">
        <v>811</v>
      </c>
      <c r="C98" s="41">
        <v>811</v>
      </c>
      <c r="D98" s="42">
        <f>(C98/C99)</f>
        <v>8.5856447173406736E-2</v>
      </c>
      <c r="E98" s="41">
        <f t="shared" si="1"/>
        <v>1622</v>
      </c>
      <c r="F98" s="42">
        <f>(E98/E99)</f>
        <v>9.1908431550317318E-2</v>
      </c>
    </row>
    <row r="99" spans="1:18">
      <c r="A99" s="34" t="s">
        <v>99</v>
      </c>
      <c r="B99" s="34">
        <f t="shared" ref="B99" si="2">SUM(B94:B98)</f>
        <v>8202</v>
      </c>
      <c r="C99" s="34">
        <f>SUM(C94:C98)</f>
        <v>9446</v>
      </c>
      <c r="D99" s="45">
        <v>1</v>
      </c>
      <c r="E99" s="34">
        <f>SUM(E94:E98)</f>
        <v>17648</v>
      </c>
      <c r="F99" s="43"/>
    </row>
    <row r="111" spans="1:18">
      <c r="A111" s="260" t="s">
        <v>100</v>
      </c>
      <c r="B111" s="260"/>
      <c r="C111" s="260"/>
      <c r="D111" s="260"/>
      <c r="E111" s="260"/>
      <c r="F111" s="260"/>
      <c r="G111" s="260"/>
      <c r="H111" s="260"/>
      <c r="I111" s="260"/>
      <c r="J111" s="260"/>
      <c r="K111" s="260"/>
      <c r="L111" s="260"/>
      <c r="M111" s="260"/>
      <c r="N111" s="260"/>
      <c r="O111" s="260"/>
      <c r="P111" s="260"/>
      <c r="Q111" s="260"/>
      <c r="R111" s="260"/>
    </row>
    <row r="112" spans="1:18">
      <c r="A112" s="260"/>
      <c r="B112" s="260"/>
      <c r="C112" s="260"/>
      <c r="D112" s="260"/>
      <c r="E112" s="260"/>
      <c r="F112" s="260"/>
      <c r="G112" s="260"/>
      <c r="H112" s="260"/>
      <c r="I112" s="260"/>
      <c r="J112" s="260"/>
      <c r="K112" s="260"/>
      <c r="L112" s="260"/>
      <c r="M112" s="260"/>
      <c r="N112" s="260"/>
      <c r="O112" s="260"/>
      <c r="P112" s="260"/>
      <c r="Q112" s="260"/>
      <c r="R112" s="260"/>
    </row>
    <row r="114" spans="1:6" ht="15.75">
      <c r="A114" s="46" t="s">
        <v>101</v>
      </c>
      <c r="B114" s="46" t="s">
        <v>91</v>
      </c>
      <c r="C114" s="46" t="s">
        <v>115</v>
      </c>
      <c r="D114" s="46" t="s">
        <v>92</v>
      </c>
      <c r="E114" s="46" t="s">
        <v>83</v>
      </c>
      <c r="F114" s="46" t="s">
        <v>103</v>
      </c>
    </row>
    <row r="115" spans="1:6" ht="15.75">
      <c r="A115" s="36" t="s">
        <v>104</v>
      </c>
      <c r="B115" s="39">
        <v>7732</v>
      </c>
      <c r="C115" s="39">
        <v>9170</v>
      </c>
      <c r="D115" s="47">
        <f>(C115/C118)</f>
        <v>0.97078128308278633</v>
      </c>
      <c r="E115" s="39">
        <f>SUM(B115:C115)</f>
        <v>16902</v>
      </c>
      <c r="F115" s="47">
        <f>(E115/E118)</f>
        <v>0.95772892112420671</v>
      </c>
    </row>
    <row r="116" spans="1:6" ht="15.75">
      <c r="A116" s="37" t="s">
        <v>105</v>
      </c>
      <c r="B116" s="39">
        <v>468</v>
      </c>
      <c r="C116" s="39">
        <v>274</v>
      </c>
      <c r="D116" s="47">
        <f>(C116/C118)</f>
        <v>2.9006987084480202E-2</v>
      </c>
      <c r="E116" s="39">
        <f t="shared" ref="E116:E117" si="3">SUM(B116:C116)</f>
        <v>742</v>
      </c>
      <c r="F116" s="47">
        <f>(E116/E118)</f>
        <v>4.2044424297370805E-2</v>
      </c>
    </row>
    <row r="117" spans="1:6" ht="15.75">
      <c r="A117" s="38" t="s">
        <v>106</v>
      </c>
      <c r="B117" s="39">
        <v>2</v>
      </c>
      <c r="C117" s="39">
        <v>2</v>
      </c>
      <c r="D117" s="47">
        <f>(C117/C118)</f>
        <v>2.1172983273343214E-4</v>
      </c>
      <c r="E117" s="39">
        <f t="shared" si="3"/>
        <v>4</v>
      </c>
      <c r="F117" s="47">
        <f>(E117/E118)</f>
        <v>2.2665457842248413E-4</v>
      </c>
    </row>
    <row r="118" spans="1:6" ht="15.75">
      <c r="A118" s="48" t="s">
        <v>107</v>
      </c>
      <c r="B118" s="39">
        <f>SUM(B115:B117)</f>
        <v>8202</v>
      </c>
      <c r="C118" s="39">
        <f>SUM(C115:C117)</f>
        <v>9446</v>
      </c>
      <c r="D118" s="47">
        <v>1</v>
      </c>
      <c r="E118" s="39">
        <f>SUM(E115:E117)</f>
        <v>17648</v>
      </c>
      <c r="F118" s="47">
        <v>1</v>
      </c>
    </row>
    <row r="135" spans="1:22">
      <c r="A135" s="257" t="s">
        <v>116</v>
      </c>
      <c r="B135" s="258"/>
      <c r="C135" s="258"/>
      <c r="D135" s="258"/>
      <c r="E135" s="258"/>
      <c r="F135" s="258"/>
      <c r="G135" s="258"/>
      <c r="H135" s="258"/>
      <c r="I135" s="258"/>
      <c r="J135" s="258"/>
      <c r="K135" s="258"/>
      <c r="L135" s="258"/>
      <c r="M135" s="258"/>
      <c r="N135" s="258"/>
      <c r="O135" s="258"/>
      <c r="P135" s="258"/>
      <c r="Q135" s="258"/>
      <c r="R135" s="258"/>
      <c r="S135" s="258"/>
      <c r="T135" s="258"/>
      <c r="U135" s="258"/>
      <c r="V135" s="259"/>
    </row>
    <row r="136" spans="1:22">
      <c r="A136" s="49"/>
      <c r="B136" s="49"/>
      <c r="C136" s="49"/>
      <c r="D136" s="49"/>
      <c r="E136" s="49"/>
      <c r="F136" s="49"/>
      <c r="G136" s="49"/>
      <c r="H136" s="49"/>
      <c r="I136" s="49"/>
      <c r="J136" s="49"/>
      <c r="K136" s="49"/>
      <c r="L136" s="49"/>
      <c r="M136" s="49"/>
      <c r="N136" s="49"/>
      <c r="O136" s="49"/>
      <c r="P136" s="49"/>
      <c r="Q136" s="49"/>
      <c r="R136" s="49"/>
      <c r="S136" s="49"/>
      <c r="T136" s="49"/>
      <c r="U136" s="49"/>
      <c r="V136" s="49"/>
    </row>
    <row r="137" spans="1:22">
      <c r="A137" s="260" t="s">
        <v>75</v>
      </c>
      <c r="B137" s="260"/>
      <c r="C137" s="260"/>
      <c r="D137" s="260"/>
      <c r="E137" s="260"/>
      <c r="F137" s="260"/>
      <c r="G137" s="260"/>
      <c r="H137" s="260"/>
      <c r="I137" s="260"/>
      <c r="J137" s="260"/>
      <c r="K137" s="260"/>
      <c r="L137" s="260"/>
      <c r="M137" s="260"/>
      <c r="N137" s="260"/>
      <c r="O137" s="260"/>
      <c r="P137" s="260"/>
      <c r="Q137" s="260"/>
      <c r="R137" s="260"/>
    </row>
    <row r="138" spans="1:22">
      <c r="A138" s="260"/>
      <c r="B138" s="260"/>
      <c r="C138" s="260"/>
      <c r="D138" s="260"/>
      <c r="E138" s="260"/>
      <c r="F138" s="260"/>
      <c r="G138" s="260"/>
      <c r="H138" s="260"/>
      <c r="I138" s="260"/>
      <c r="J138" s="260"/>
      <c r="K138" s="260"/>
      <c r="L138" s="260"/>
      <c r="M138" s="260"/>
      <c r="N138" s="260"/>
      <c r="O138" s="260"/>
      <c r="P138" s="260"/>
      <c r="Q138" s="260"/>
      <c r="R138" s="260"/>
    </row>
    <row r="139" spans="1:22">
      <c r="A139" s="49"/>
      <c r="B139" s="49"/>
      <c r="C139" s="49"/>
      <c r="D139" s="49"/>
      <c r="E139" s="49"/>
      <c r="F139" s="49"/>
      <c r="G139" s="49"/>
      <c r="H139" s="49"/>
      <c r="I139" s="49"/>
      <c r="J139" s="49"/>
      <c r="K139" s="49"/>
      <c r="L139" s="49"/>
      <c r="M139" s="49"/>
      <c r="N139" s="49"/>
      <c r="O139" s="49"/>
      <c r="P139" s="49"/>
      <c r="Q139" s="49"/>
      <c r="R139" s="49"/>
    </row>
    <row r="140" spans="1:22">
      <c r="A140" s="49"/>
      <c r="B140" s="49"/>
      <c r="C140" s="49"/>
      <c r="D140" s="49"/>
      <c r="E140" s="49"/>
      <c r="F140" s="49"/>
      <c r="G140" s="49"/>
      <c r="H140" s="49"/>
      <c r="I140" s="49"/>
      <c r="J140" s="49"/>
      <c r="K140" s="49"/>
      <c r="L140" s="49"/>
      <c r="M140" s="49"/>
      <c r="N140" s="49"/>
      <c r="O140" s="49"/>
      <c r="P140" s="49"/>
      <c r="Q140" s="49"/>
      <c r="R140" s="49"/>
    </row>
    <row r="141" spans="1:22">
      <c r="A141" s="257" t="s">
        <v>117</v>
      </c>
      <c r="B141" s="258"/>
      <c r="C141" s="258"/>
      <c r="D141" s="258"/>
      <c r="E141" s="258"/>
      <c r="F141" s="258"/>
      <c r="G141" s="258"/>
      <c r="H141" s="259"/>
    </row>
    <row r="142" spans="1:22">
      <c r="A142" s="28" t="s">
        <v>77</v>
      </c>
      <c r="B142" s="28" t="s">
        <v>110</v>
      </c>
      <c r="C142" s="28" t="s">
        <v>111</v>
      </c>
      <c r="D142" s="28" t="s">
        <v>112</v>
      </c>
      <c r="E142" s="28" t="s">
        <v>113</v>
      </c>
      <c r="F142" s="28" t="s">
        <v>118</v>
      </c>
      <c r="G142" s="28" t="s">
        <v>83</v>
      </c>
      <c r="H142" s="28" t="s">
        <v>84</v>
      </c>
    </row>
    <row r="143" spans="1:22">
      <c r="A143" s="29" t="s">
        <v>85</v>
      </c>
      <c r="B143" s="39">
        <v>15108</v>
      </c>
      <c r="C143" s="39">
        <v>26135</v>
      </c>
      <c r="D143" s="39">
        <v>27034</v>
      </c>
      <c r="E143" s="39">
        <v>19747</v>
      </c>
      <c r="F143" s="39">
        <v>22336</v>
      </c>
      <c r="G143" s="39">
        <f>SUM(B143:F143)</f>
        <v>110360</v>
      </c>
      <c r="H143" s="30">
        <f>(G143/G146)</f>
        <v>0.65402781810962496</v>
      </c>
    </row>
    <row r="144" spans="1:22">
      <c r="A144" s="29" t="s">
        <v>86</v>
      </c>
      <c r="B144" s="39">
        <v>6327</v>
      </c>
      <c r="C144" s="39">
        <v>10185</v>
      </c>
      <c r="D144" s="39">
        <v>9851</v>
      </c>
      <c r="E144" s="39">
        <v>7865</v>
      </c>
      <c r="F144" s="39">
        <v>9135</v>
      </c>
      <c r="G144" s="39">
        <f>SUM(B144:F144)</f>
        <v>43363</v>
      </c>
      <c r="H144" s="30">
        <f>(G144/G146)</f>
        <v>0.25698267738934094</v>
      </c>
    </row>
    <row r="145" spans="1:18">
      <c r="A145" s="29" t="s">
        <v>87</v>
      </c>
      <c r="B145" s="39">
        <v>1952</v>
      </c>
      <c r="C145" s="39">
        <v>3345</v>
      </c>
      <c r="D145" s="39">
        <v>3199</v>
      </c>
      <c r="E145" s="39">
        <v>3321</v>
      </c>
      <c r="F145" s="39">
        <v>3199</v>
      </c>
      <c r="G145" s="39">
        <f>SUM(B145:F145)</f>
        <v>15016</v>
      </c>
      <c r="H145" s="30">
        <f>(G145/G146)</f>
        <v>8.8989504501034142E-2</v>
      </c>
    </row>
    <row r="146" spans="1:18">
      <c r="A146" s="31" t="s">
        <v>88</v>
      </c>
      <c r="B146" s="31">
        <f>SUM(B143+B144+B145)</f>
        <v>23387</v>
      </c>
      <c r="C146" s="31">
        <f>SUM(C143+C144+C145)</f>
        <v>39665</v>
      </c>
      <c r="D146" s="31">
        <f>SUM(D143+D144+D145)</f>
        <v>40084</v>
      </c>
      <c r="E146" s="31">
        <f>SUM(E143+E144+E145)</f>
        <v>30933</v>
      </c>
      <c r="F146" s="31">
        <f>SUM(F143:F145)</f>
        <v>34670</v>
      </c>
      <c r="G146" s="31">
        <f>SUM(A146:F146)</f>
        <v>168739</v>
      </c>
      <c r="H146" s="31"/>
    </row>
    <row r="156" spans="1:18">
      <c r="A156" s="260" t="s">
        <v>89</v>
      </c>
      <c r="B156" s="260"/>
      <c r="C156" s="260"/>
      <c r="D156" s="260"/>
      <c r="E156" s="260"/>
      <c r="F156" s="260"/>
      <c r="G156" s="260"/>
      <c r="H156" s="260"/>
      <c r="I156" s="260"/>
      <c r="J156" s="260"/>
      <c r="K156" s="260"/>
      <c r="L156" s="260"/>
      <c r="M156" s="260"/>
      <c r="N156" s="260"/>
      <c r="O156" s="260"/>
      <c r="P156" s="260"/>
      <c r="Q156" s="260"/>
      <c r="R156" s="260"/>
    </row>
    <row r="157" spans="1:18">
      <c r="A157" s="260"/>
      <c r="B157" s="260"/>
      <c r="C157" s="260"/>
      <c r="D157" s="260"/>
      <c r="E157" s="260"/>
      <c r="F157" s="260"/>
      <c r="G157" s="260"/>
      <c r="H157" s="260"/>
      <c r="I157" s="260"/>
      <c r="J157" s="260"/>
      <c r="K157" s="260"/>
      <c r="L157" s="260"/>
      <c r="M157" s="260"/>
      <c r="N157" s="260"/>
      <c r="O157" s="260"/>
      <c r="P157" s="260"/>
      <c r="Q157" s="260"/>
      <c r="R157" s="260"/>
    </row>
    <row r="160" spans="1:18">
      <c r="A160" s="32" t="s">
        <v>90</v>
      </c>
      <c r="B160" s="32" t="s">
        <v>91</v>
      </c>
      <c r="C160" s="32" t="s">
        <v>115</v>
      </c>
      <c r="D160" s="32" t="s">
        <v>119</v>
      </c>
      <c r="E160" s="40" t="s">
        <v>92</v>
      </c>
      <c r="F160" s="40" t="s">
        <v>83</v>
      </c>
      <c r="G160" s="40" t="s">
        <v>93</v>
      </c>
    </row>
    <row r="161" spans="1:7">
      <c r="A161" s="35" t="s">
        <v>94</v>
      </c>
      <c r="B161" s="41">
        <v>2414</v>
      </c>
      <c r="C161" s="41">
        <v>2735</v>
      </c>
      <c r="D161" s="41">
        <v>2525</v>
      </c>
      <c r="E161" s="42">
        <v>0.29470121381886089</v>
      </c>
      <c r="F161" s="41">
        <v>7674</v>
      </c>
      <c r="G161" s="42">
        <v>0.29272200183094294</v>
      </c>
    </row>
    <row r="162" spans="1:7">
      <c r="A162" s="34" t="s">
        <v>95</v>
      </c>
      <c r="B162" s="43">
        <v>1932</v>
      </c>
      <c r="C162" s="43">
        <v>2397</v>
      </c>
      <c r="D162" s="43">
        <v>1964</v>
      </c>
      <c r="E162" s="44">
        <v>0.22922502334267039</v>
      </c>
      <c r="F162" s="43">
        <v>6293</v>
      </c>
      <c r="G162" s="44">
        <v>0.24004424778761063</v>
      </c>
    </row>
    <row r="163" spans="1:7">
      <c r="A163" s="33" t="s">
        <v>96</v>
      </c>
      <c r="B163" s="41">
        <v>1675</v>
      </c>
      <c r="C163" s="41">
        <v>1680</v>
      </c>
      <c r="D163" s="41">
        <v>1515</v>
      </c>
      <c r="E163" s="42">
        <v>0.17682072829131654</v>
      </c>
      <c r="F163" s="41">
        <v>4870</v>
      </c>
      <c r="G163" s="42">
        <v>0.18576441867561794</v>
      </c>
    </row>
    <row r="164" spans="1:7">
      <c r="A164" s="34" t="s">
        <v>97</v>
      </c>
      <c r="B164" s="43">
        <v>1370</v>
      </c>
      <c r="C164" s="43">
        <v>1823</v>
      </c>
      <c r="D164" s="43">
        <v>1826</v>
      </c>
      <c r="E164" s="44">
        <v>0.21311858076563958</v>
      </c>
      <c r="F164" s="43">
        <v>5019</v>
      </c>
      <c r="G164" s="44">
        <v>0.19144797070491304</v>
      </c>
    </row>
    <row r="165" spans="1:7">
      <c r="A165" s="33" t="s">
        <v>98</v>
      </c>
      <c r="B165" s="41">
        <v>811</v>
      </c>
      <c r="C165" s="41">
        <v>811</v>
      </c>
      <c r="D165" s="41">
        <v>738</v>
      </c>
      <c r="E165" s="42">
        <v>8.6134453781512604E-2</v>
      </c>
      <c r="F165" s="41">
        <v>2360</v>
      </c>
      <c r="G165" s="42">
        <v>9.002136100091547E-2</v>
      </c>
    </row>
    <row r="166" spans="1:7">
      <c r="A166" s="34" t="s">
        <v>99</v>
      </c>
      <c r="B166" s="34">
        <f t="shared" ref="B166:D166" si="4">SUM(B161:B165)</f>
        <v>8202</v>
      </c>
      <c r="C166" s="34">
        <f t="shared" si="4"/>
        <v>9446</v>
      </c>
      <c r="D166" s="34">
        <f t="shared" si="4"/>
        <v>8568</v>
      </c>
      <c r="E166" s="45">
        <v>1</v>
      </c>
      <c r="F166" s="34">
        <v>26216</v>
      </c>
      <c r="G166" s="50">
        <v>1</v>
      </c>
    </row>
    <row r="178" spans="1:22">
      <c r="A178" s="260" t="s">
        <v>100</v>
      </c>
      <c r="B178" s="260"/>
      <c r="C178" s="260"/>
      <c r="D178" s="260"/>
      <c r="E178" s="260"/>
      <c r="F178" s="260"/>
      <c r="G178" s="260"/>
      <c r="H178" s="260"/>
      <c r="I178" s="260"/>
      <c r="J178" s="260"/>
      <c r="K178" s="260"/>
      <c r="L178" s="260"/>
      <c r="M178" s="260"/>
      <c r="N178" s="260"/>
      <c r="O178" s="260"/>
      <c r="P178" s="260"/>
      <c r="Q178" s="260"/>
      <c r="R178" s="260"/>
    </row>
    <row r="179" spans="1:22">
      <c r="A179" s="260"/>
      <c r="B179" s="260"/>
      <c r="C179" s="260"/>
      <c r="D179" s="260"/>
      <c r="E179" s="260"/>
      <c r="F179" s="260"/>
      <c r="G179" s="260"/>
      <c r="H179" s="260"/>
      <c r="I179" s="260"/>
      <c r="J179" s="260"/>
      <c r="K179" s="260"/>
      <c r="L179" s="260"/>
      <c r="M179" s="260"/>
      <c r="N179" s="260"/>
      <c r="O179" s="260"/>
      <c r="P179" s="260"/>
      <c r="Q179" s="260"/>
      <c r="R179" s="260"/>
    </row>
    <row r="181" spans="1:22" ht="15.75">
      <c r="A181" s="46" t="s">
        <v>101</v>
      </c>
      <c r="B181" s="46" t="s">
        <v>102</v>
      </c>
      <c r="C181" s="46" t="s">
        <v>120</v>
      </c>
      <c r="D181" s="46" t="s">
        <v>121</v>
      </c>
      <c r="E181" s="46" t="s">
        <v>92</v>
      </c>
      <c r="F181" s="46" t="s">
        <v>83</v>
      </c>
      <c r="G181" s="46" t="s">
        <v>103</v>
      </c>
    </row>
    <row r="182" spans="1:22" ht="15.75">
      <c r="A182" s="36" t="s">
        <v>104</v>
      </c>
      <c r="B182" s="39">
        <v>7732</v>
      </c>
      <c r="C182" s="39">
        <v>9170</v>
      </c>
      <c r="D182" s="39">
        <v>8244</v>
      </c>
      <c r="E182" s="51">
        <v>0.96218487394957986</v>
      </c>
      <c r="F182" s="39">
        <v>25146</v>
      </c>
      <c r="G182" s="52">
        <v>0.95918523039365278</v>
      </c>
    </row>
    <row r="183" spans="1:22" ht="15.75">
      <c r="A183" s="37" t="s">
        <v>105</v>
      </c>
      <c r="B183" s="39">
        <v>468</v>
      </c>
      <c r="C183" s="39">
        <v>274</v>
      </c>
      <c r="D183" s="39">
        <v>322</v>
      </c>
      <c r="E183" s="51">
        <v>3.7581699346405227E-2</v>
      </c>
      <c r="F183" s="39">
        <v>1064</v>
      </c>
      <c r="G183" s="52">
        <v>4.0585901739395788E-2</v>
      </c>
    </row>
    <row r="184" spans="1:22" ht="15.75">
      <c r="A184" s="38" t="s">
        <v>106</v>
      </c>
      <c r="B184" s="39">
        <v>2</v>
      </c>
      <c r="C184" s="39">
        <v>2</v>
      </c>
      <c r="D184" s="39">
        <v>2</v>
      </c>
      <c r="E184" s="53">
        <v>2.3342670401493932E-4</v>
      </c>
      <c r="F184" s="39">
        <v>6</v>
      </c>
      <c r="G184" s="53">
        <v>2.2886786695148001E-4</v>
      </c>
    </row>
    <row r="185" spans="1:22" ht="15.75">
      <c r="A185" s="48" t="s">
        <v>107</v>
      </c>
      <c r="B185" s="39">
        <f>SUM(B182:B184)</f>
        <v>8202</v>
      </c>
      <c r="C185" s="39">
        <f t="shared" ref="C185:D185" si="5">SUM(C182:C184)</f>
        <v>9446</v>
      </c>
      <c r="D185" s="39">
        <f t="shared" si="5"/>
        <v>8568</v>
      </c>
      <c r="E185" s="52">
        <v>1</v>
      </c>
      <c r="F185" s="39">
        <v>26216</v>
      </c>
      <c r="G185" s="52">
        <v>1</v>
      </c>
    </row>
    <row r="188" spans="1:22">
      <c r="A188" s="257" t="s">
        <v>122</v>
      </c>
      <c r="B188" s="258"/>
      <c r="C188" s="258"/>
      <c r="D188" s="258"/>
      <c r="E188" s="258"/>
      <c r="F188" s="258"/>
      <c r="G188" s="258"/>
      <c r="H188" s="258"/>
      <c r="I188" s="258"/>
      <c r="J188" s="258"/>
      <c r="K188" s="258"/>
      <c r="L188" s="258"/>
      <c r="M188" s="258"/>
      <c r="N188" s="258"/>
      <c r="O188" s="258"/>
      <c r="P188" s="258"/>
      <c r="Q188" s="258"/>
      <c r="R188" s="258"/>
      <c r="S188" s="258"/>
      <c r="T188" s="258"/>
      <c r="U188" s="258"/>
      <c r="V188" s="259"/>
    </row>
    <row r="189" spans="1:22">
      <c r="A189" s="49"/>
      <c r="B189" s="49"/>
      <c r="C189" s="49"/>
      <c r="D189" s="49"/>
      <c r="E189" s="49"/>
      <c r="F189" s="49"/>
      <c r="G189" s="49"/>
      <c r="H189" s="49"/>
      <c r="I189" s="49"/>
      <c r="J189" s="49"/>
      <c r="K189" s="49"/>
      <c r="L189" s="49"/>
      <c r="M189" s="49"/>
      <c r="N189" s="49"/>
      <c r="O189" s="49"/>
      <c r="P189" s="49"/>
      <c r="Q189" s="49"/>
      <c r="R189" s="49"/>
      <c r="S189" s="49"/>
      <c r="T189" s="49"/>
      <c r="U189" s="49"/>
      <c r="V189" s="49"/>
    </row>
    <row r="190" spans="1:22">
      <c r="A190" s="260" t="s">
        <v>75</v>
      </c>
      <c r="B190" s="260"/>
      <c r="C190" s="260"/>
      <c r="D190" s="260"/>
      <c r="E190" s="260"/>
      <c r="F190" s="260"/>
      <c r="G190" s="260"/>
      <c r="H190" s="260"/>
      <c r="I190" s="260"/>
      <c r="J190" s="260"/>
      <c r="K190" s="260"/>
      <c r="L190" s="260"/>
      <c r="M190" s="260"/>
      <c r="N190" s="260"/>
      <c r="O190" s="260"/>
      <c r="P190" s="260"/>
      <c r="Q190" s="260"/>
      <c r="R190" s="260"/>
    </row>
    <row r="191" spans="1:22">
      <c r="A191" s="260"/>
      <c r="B191" s="260"/>
      <c r="C191" s="260"/>
      <c r="D191" s="260"/>
      <c r="E191" s="260"/>
      <c r="F191" s="260"/>
      <c r="G191" s="260"/>
      <c r="H191" s="260"/>
      <c r="I191" s="260"/>
      <c r="J191" s="260"/>
      <c r="K191" s="260"/>
      <c r="L191" s="260"/>
      <c r="M191" s="260"/>
      <c r="N191" s="260"/>
      <c r="O191" s="260"/>
      <c r="P191" s="260"/>
      <c r="Q191" s="260"/>
      <c r="R191" s="260"/>
    </row>
    <row r="194" spans="1:8">
      <c r="A194" s="257" t="s">
        <v>123</v>
      </c>
      <c r="B194" s="258"/>
      <c r="C194" s="258"/>
      <c r="D194" s="258"/>
      <c r="E194" s="258"/>
      <c r="F194" s="258"/>
      <c r="G194" s="258"/>
      <c r="H194" s="259"/>
    </row>
    <row r="195" spans="1:8">
      <c r="A195" s="28" t="s">
        <v>77</v>
      </c>
      <c r="B195" s="28" t="s">
        <v>124</v>
      </c>
      <c r="C195" s="28" t="s">
        <v>125</v>
      </c>
      <c r="D195" s="28" t="s">
        <v>126</v>
      </c>
      <c r="E195" s="28" t="s">
        <v>127</v>
      </c>
      <c r="F195" s="28" t="s">
        <v>128</v>
      </c>
      <c r="G195" s="28" t="s">
        <v>83</v>
      </c>
      <c r="H195" s="28" t="s">
        <v>84</v>
      </c>
    </row>
    <row r="196" spans="1:8">
      <c r="A196" s="29" t="s">
        <v>85</v>
      </c>
      <c r="B196" s="39">
        <v>2227</v>
      </c>
      <c r="C196" s="39">
        <v>14047</v>
      </c>
      <c r="D196" s="39">
        <v>23747</v>
      </c>
      <c r="E196" s="39">
        <v>26385</v>
      </c>
      <c r="F196" s="39">
        <v>24534</v>
      </c>
      <c r="G196" s="39">
        <f>SUM(B196:F196)</f>
        <v>90940</v>
      </c>
      <c r="H196" s="30">
        <f>(G196/G199)</f>
        <v>0.63597074003105025</v>
      </c>
    </row>
    <row r="197" spans="1:8">
      <c r="A197" s="29" t="s">
        <v>86</v>
      </c>
      <c r="B197" s="39">
        <v>590</v>
      </c>
      <c r="C197" s="39">
        <v>6208</v>
      </c>
      <c r="D197" s="39">
        <v>10989</v>
      </c>
      <c r="E197" s="39">
        <v>11248</v>
      </c>
      <c r="F197" s="39">
        <v>11248</v>
      </c>
      <c r="G197" s="39">
        <f>SUM(B197:F197)</f>
        <v>40283</v>
      </c>
      <c r="H197" s="30">
        <f>(G197/G199)</f>
        <v>0.28171112074632504</v>
      </c>
    </row>
    <row r="198" spans="1:8">
      <c r="A198" s="29" t="s">
        <v>87</v>
      </c>
      <c r="B198" s="39">
        <v>440</v>
      </c>
      <c r="C198" s="39">
        <v>2113</v>
      </c>
      <c r="D198" s="39">
        <v>3418</v>
      </c>
      <c r="E198" s="39">
        <v>3089</v>
      </c>
      <c r="F198" s="39">
        <v>2711</v>
      </c>
      <c r="G198" s="39">
        <f>SUM(B198:F198)</f>
        <v>11771</v>
      </c>
      <c r="H198" s="30">
        <f>(G198/G199)</f>
        <v>8.2318139222624723E-2</v>
      </c>
    </row>
    <row r="199" spans="1:8">
      <c r="A199" s="31" t="s">
        <v>88</v>
      </c>
      <c r="B199" s="31">
        <f>SUM(B196+B197+B198)</f>
        <v>3257</v>
      </c>
      <c r="C199" s="31">
        <f>SUM(C196+C197+C198)</f>
        <v>22368</v>
      </c>
      <c r="D199" s="31">
        <f>SUM(D196+D197+D198)</f>
        <v>38154</v>
      </c>
      <c r="E199" s="31">
        <f>SUM(E196+E197+E198)</f>
        <v>40722</v>
      </c>
      <c r="F199" s="31">
        <f>SUM(F196:F198)</f>
        <v>38493</v>
      </c>
      <c r="G199" s="31">
        <f>SUM(A199:F199)</f>
        <v>142994</v>
      </c>
      <c r="H199" s="31"/>
    </row>
    <row r="209" spans="1:18">
      <c r="A209" s="260" t="s">
        <v>89</v>
      </c>
      <c r="B209" s="260"/>
      <c r="C209" s="260"/>
      <c r="D209" s="260"/>
      <c r="E209" s="260"/>
      <c r="F209" s="260"/>
      <c r="G209" s="260"/>
      <c r="H209" s="260"/>
      <c r="I209" s="260"/>
      <c r="J209" s="260"/>
      <c r="K209" s="260"/>
      <c r="L209" s="260"/>
      <c r="M209" s="260"/>
      <c r="N209" s="260"/>
      <c r="O209" s="260"/>
      <c r="P209" s="260"/>
      <c r="Q209" s="260"/>
      <c r="R209" s="260"/>
    </row>
    <row r="210" spans="1:18">
      <c r="A210" s="260"/>
      <c r="B210" s="260"/>
      <c r="C210" s="260"/>
      <c r="D210" s="260"/>
      <c r="E210" s="260"/>
      <c r="F210" s="260"/>
      <c r="G210" s="260"/>
      <c r="H210" s="260"/>
      <c r="I210" s="260"/>
      <c r="J210" s="260"/>
      <c r="K210" s="260"/>
      <c r="L210" s="260"/>
      <c r="M210" s="260"/>
      <c r="N210" s="260"/>
      <c r="O210" s="260"/>
      <c r="P210" s="260"/>
      <c r="Q210" s="260"/>
      <c r="R210" s="260"/>
    </row>
    <row r="212" spans="1:18">
      <c r="A212" s="32" t="s">
        <v>90</v>
      </c>
      <c r="B212" s="32" t="s">
        <v>91</v>
      </c>
      <c r="C212" s="32" t="s">
        <v>115</v>
      </c>
      <c r="D212" s="32" t="s">
        <v>119</v>
      </c>
      <c r="E212" s="32" t="s">
        <v>129</v>
      </c>
      <c r="F212" s="40" t="s">
        <v>92</v>
      </c>
      <c r="G212" s="40" t="s">
        <v>83</v>
      </c>
      <c r="H212" s="40" t="s">
        <v>93</v>
      </c>
    </row>
    <row r="213" spans="1:18">
      <c r="A213" s="35" t="s">
        <v>94</v>
      </c>
      <c r="B213" s="41">
        <v>2414</v>
      </c>
      <c r="C213" s="41">
        <v>2735</v>
      </c>
      <c r="D213" s="41">
        <v>2525</v>
      </c>
      <c r="E213" s="41">
        <v>2432</v>
      </c>
      <c r="F213" s="42">
        <f>(E213/E218)</f>
        <v>0.30381011867582763</v>
      </c>
      <c r="G213" s="41">
        <f>SUM(B213:E213)</f>
        <v>10106</v>
      </c>
      <c r="H213" s="42">
        <f>(G213/G218)</f>
        <v>0.29531574179597325</v>
      </c>
    </row>
    <row r="214" spans="1:18">
      <c r="A214" s="34" t="s">
        <v>95</v>
      </c>
      <c r="B214" s="43">
        <v>1932</v>
      </c>
      <c r="C214" s="43">
        <v>2397</v>
      </c>
      <c r="D214" s="43">
        <v>1964</v>
      </c>
      <c r="E214" s="43">
        <v>1491</v>
      </c>
      <c r="F214" s="44">
        <f>(E214/E218)</f>
        <v>0.18625858838226109</v>
      </c>
      <c r="G214" s="43">
        <f t="shared" ref="G214:G217" si="6">SUM(B214:E214)</f>
        <v>7784</v>
      </c>
      <c r="H214" s="44">
        <f>(G214/G218)</f>
        <v>0.22746266912129978</v>
      </c>
    </row>
    <row r="215" spans="1:18">
      <c r="A215" s="33" t="s">
        <v>96</v>
      </c>
      <c r="B215" s="41">
        <v>1675</v>
      </c>
      <c r="C215" s="41">
        <v>1680</v>
      </c>
      <c r="D215" s="41">
        <v>1515</v>
      </c>
      <c r="E215" s="41">
        <v>1578</v>
      </c>
      <c r="F215" s="42">
        <f>(E215/E218)</f>
        <v>0.1971267957526546</v>
      </c>
      <c r="G215" s="41">
        <f t="shared" si="6"/>
        <v>6448</v>
      </c>
      <c r="H215" s="42">
        <f>(G215/G218)</f>
        <v>0.18842231378393384</v>
      </c>
    </row>
    <row r="216" spans="1:18">
      <c r="A216" s="34" t="s">
        <v>97</v>
      </c>
      <c r="B216" s="43">
        <v>1370</v>
      </c>
      <c r="C216" s="43">
        <v>1823</v>
      </c>
      <c r="D216" s="43">
        <v>1826</v>
      </c>
      <c r="E216" s="43">
        <v>1797</v>
      </c>
      <c r="F216" s="44">
        <f>(E216/E218)</f>
        <v>0.2244846970643348</v>
      </c>
      <c r="G216" s="43">
        <f t="shared" si="6"/>
        <v>6816</v>
      </c>
      <c r="H216" s="44">
        <f>(G216/G218)</f>
        <v>0.19917594459542387</v>
      </c>
    </row>
    <row r="217" spans="1:18">
      <c r="A217" s="33" t="s">
        <v>98</v>
      </c>
      <c r="B217" s="41">
        <v>811</v>
      </c>
      <c r="C217" s="41">
        <v>811</v>
      </c>
      <c r="D217" s="41">
        <v>738</v>
      </c>
      <c r="E217" s="41">
        <v>707</v>
      </c>
      <c r="F217" s="42">
        <f>(E217/E218)</f>
        <v>8.8319800124921924E-2</v>
      </c>
      <c r="G217" s="41">
        <f t="shared" si="6"/>
        <v>3067</v>
      </c>
      <c r="H217" s="42">
        <f>(G217/G218)</f>
        <v>8.9623330703369281E-2</v>
      </c>
    </row>
    <row r="218" spans="1:18">
      <c r="A218" s="34" t="s">
        <v>99</v>
      </c>
      <c r="B218" s="34">
        <f t="shared" ref="B218:D218" si="7">SUM(B213:B217)</f>
        <v>8202</v>
      </c>
      <c r="C218" s="34">
        <f t="shared" si="7"/>
        <v>9446</v>
      </c>
      <c r="D218" s="34">
        <f t="shared" si="7"/>
        <v>8568</v>
      </c>
      <c r="E218" s="34">
        <f>SUM(E213:E217)</f>
        <v>8005</v>
      </c>
      <c r="F218" s="45">
        <v>1</v>
      </c>
      <c r="G218" s="34">
        <f>SUM(G213:G217)</f>
        <v>34221</v>
      </c>
      <c r="H218" s="50">
        <v>1</v>
      </c>
    </row>
    <row r="229" spans="1:18">
      <c r="A229" s="260" t="s">
        <v>100</v>
      </c>
      <c r="B229" s="260"/>
      <c r="C229" s="260"/>
      <c r="D229" s="260"/>
      <c r="E229" s="260"/>
      <c r="F229" s="260"/>
      <c r="G229" s="260"/>
      <c r="H229" s="260"/>
      <c r="I229" s="260"/>
      <c r="J229" s="260"/>
      <c r="K229" s="260"/>
      <c r="L229" s="260"/>
      <c r="M229" s="260"/>
      <c r="N229" s="260"/>
      <c r="O229" s="260"/>
      <c r="P229" s="260"/>
      <c r="Q229" s="260"/>
      <c r="R229" s="260"/>
    </row>
    <row r="230" spans="1:18">
      <c r="A230" s="260"/>
      <c r="B230" s="260"/>
      <c r="C230" s="260"/>
      <c r="D230" s="260"/>
      <c r="E230" s="260"/>
      <c r="F230" s="260"/>
      <c r="G230" s="260"/>
      <c r="H230" s="260"/>
      <c r="I230" s="260"/>
      <c r="J230" s="260"/>
      <c r="K230" s="260"/>
      <c r="L230" s="260"/>
      <c r="M230" s="260"/>
      <c r="N230" s="260"/>
      <c r="O230" s="260"/>
      <c r="P230" s="260"/>
      <c r="Q230" s="260"/>
      <c r="R230" s="260"/>
    </row>
    <row r="232" spans="1:18" ht="15.75">
      <c r="A232" s="46" t="s">
        <v>101</v>
      </c>
      <c r="B232" s="46" t="s">
        <v>102</v>
      </c>
      <c r="C232" s="46" t="s">
        <v>120</v>
      </c>
      <c r="D232" s="46" t="s">
        <v>121</v>
      </c>
      <c r="E232" s="54" t="s">
        <v>130</v>
      </c>
      <c r="F232" s="46" t="s">
        <v>92</v>
      </c>
      <c r="G232" s="46" t="s">
        <v>83</v>
      </c>
      <c r="H232" s="46" t="s">
        <v>103</v>
      </c>
    </row>
    <row r="233" spans="1:18" ht="15.75">
      <c r="A233" s="36" t="s">
        <v>104</v>
      </c>
      <c r="B233" s="39">
        <v>7732</v>
      </c>
      <c r="C233" s="39">
        <v>9170</v>
      </c>
      <c r="D233" s="39">
        <v>8244</v>
      </c>
      <c r="E233" s="39">
        <v>7105</v>
      </c>
      <c r="F233" s="51">
        <f>(E233/E236)</f>
        <v>0.88757026858213617</v>
      </c>
      <c r="G233" s="39">
        <f>SUM(B233:E233)</f>
        <v>32251</v>
      </c>
      <c r="H233" s="52">
        <f>(G233/G236)</f>
        <v>0.94243300897109961</v>
      </c>
    </row>
    <row r="234" spans="1:18" ht="15.75">
      <c r="A234" s="37" t="s">
        <v>105</v>
      </c>
      <c r="B234" s="39">
        <v>468</v>
      </c>
      <c r="C234" s="39">
        <v>274</v>
      </c>
      <c r="D234" s="39">
        <v>322</v>
      </c>
      <c r="E234" s="39">
        <v>900</v>
      </c>
      <c r="F234" s="51">
        <f>(E234/E236)</f>
        <v>0.11242973141786383</v>
      </c>
      <c r="G234" s="39">
        <f t="shared" ref="G234:G235" si="8">SUM(B234:E234)</f>
        <v>1964</v>
      </c>
      <c r="H234" s="52">
        <f>(G234/G236)</f>
        <v>5.7391660091756523E-2</v>
      </c>
    </row>
    <row r="235" spans="1:18" ht="15.75">
      <c r="A235" s="38" t="s">
        <v>106</v>
      </c>
      <c r="B235" s="39">
        <v>2</v>
      </c>
      <c r="C235" s="39">
        <v>2</v>
      </c>
      <c r="D235" s="39">
        <v>2</v>
      </c>
      <c r="E235" s="39">
        <v>0</v>
      </c>
      <c r="F235" s="53">
        <f>(E235/E236)</f>
        <v>0</v>
      </c>
      <c r="G235" s="39">
        <f t="shared" si="8"/>
        <v>6</v>
      </c>
      <c r="H235" s="53">
        <f>(G235/G236)</f>
        <v>1.7533093714385903E-4</v>
      </c>
    </row>
    <row r="236" spans="1:18" ht="15.75">
      <c r="A236" s="48" t="s">
        <v>107</v>
      </c>
      <c r="B236" s="39">
        <f>SUM(B233:B235)</f>
        <v>8202</v>
      </c>
      <c r="C236" s="39">
        <f t="shared" ref="C236:D236" si="9">SUM(C233:C235)</f>
        <v>9446</v>
      </c>
      <c r="D236" s="39">
        <f t="shared" si="9"/>
        <v>8568</v>
      </c>
      <c r="E236" s="39">
        <f>SUM(E233:E235)</f>
        <v>8005</v>
      </c>
      <c r="F236" s="52">
        <v>1</v>
      </c>
      <c r="G236" s="39">
        <f>SUM(G233:G235)</f>
        <v>34221</v>
      </c>
      <c r="H236" s="52">
        <v>1</v>
      </c>
    </row>
    <row r="249" spans="1:22">
      <c r="A249" s="257" t="s">
        <v>131</v>
      </c>
      <c r="B249" s="258"/>
      <c r="C249" s="258"/>
      <c r="D249" s="258"/>
      <c r="E249" s="258"/>
      <c r="F249" s="258"/>
      <c r="G249" s="258"/>
      <c r="H249" s="258"/>
      <c r="I249" s="258"/>
      <c r="J249" s="258"/>
      <c r="K249" s="258"/>
      <c r="L249" s="258"/>
      <c r="M249" s="258"/>
      <c r="N249" s="258"/>
      <c r="O249" s="258"/>
      <c r="P249" s="258"/>
      <c r="Q249" s="258"/>
      <c r="R249" s="258"/>
      <c r="S249" s="258"/>
      <c r="T249" s="258"/>
      <c r="U249" s="258"/>
      <c r="V249" s="259"/>
    </row>
    <row r="250" spans="1:22">
      <c r="A250" s="49"/>
      <c r="B250" s="49"/>
      <c r="C250" s="49"/>
      <c r="D250" s="49"/>
      <c r="E250" s="49"/>
      <c r="F250" s="49"/>
      <c r="G250" s="49"/>
      <c r="H250" s="49"/>
      <c r="I250" s="49"/>
      <c r="J250" s="49"/>
      <c r="K250" s="49"/>
      <c r="L250" s="49"/>
      <c r="M250" s="49"/>
      <c r="N250" s="49"/>
      <c r="O250" s="49"/>
      <c r="P250" s="49"/>
      <c r="Q250" s="49"/>
      <c r="R250" s="49"/>
      <c r="S250" s="49"/>
      <c r="T250" s="49"/>
      <c r="U250" s="49"/>
      <c r="V250" s="49"/>
    </row>
    <row r="251" spans="1:22">
      <c r="A251" s="260" t="s">
        <v>75</v>
      </c>
      <c r="B251" s="260"/>
      <c r="C251" s="260"/>
      <c r="D251" s="260"/>
      <c r="E251" s="260"/>
      <c r="F251" s="260"/>
      <c r="G251" s="260"/>
      <c r="H251" s="260"/>
      <c r="I251" s="260"/>
      <c r="J251" s="260"/>
      <c r="K251" s="260"/>
      <c r="L251" s="260"/>
      <c r="M251" s="260"/>
      <c r="N251" s="260"/>
      <c r="O251" s="260"/>
      <c r="P251" s="260"/>
      <c r="Q251" s="260"/>
      <c r="R251" s="260"/>
    </row>
    <row r="252" spans="1:22">
      <c r="A252" s="260"/>
      <c r="B252" s="260"/>
      <c r="C252" s="260"/>
      <c r="D252" s="260"/>
      <c r="E252" s="260"/>
      <c r="F252" s="260"/>
      <c r="G252" s="260"/>
      <c r="H252" s="260"/>
      <c r="I252" s="260"/>
      <c r="J252" s="260"/>
      <c r="K252" s="260"/>
      <c r="L252" s="260"/>
      <c r="M252" s="260"/>
      <c r="N252" s="260"/>
      <c r="O252" s="260"/>
      <c r="P252" s="260"/>
      <c r="Q252" s="260"/>
      <c r="R252" s="260"/>
    </row>
    <row r="255" spans="1:22">
      <c r="A255" s="257" t="s">
        <v>132</v>
      </c>
      <c r="B255" s="258"/>
      <c r="C255" s="258"/>
      <c r="D255" s="258"/>
      <c r="E255" s="258"/>
      <c r="F255" s="258"/>
      <c r="G255" s="258"/>
      <c r="H255" s="259"/>
    </row>
    <row r="256" spans="1:22">
      <c r="A256" s="28" t="s">
        <v>77</v>
      </c>
      <c r="B256" s="28" t="s">
        <v>133</v>
      </c>
      <c r="C256" s="28" t="s">
        <v>134</v>
      </c>
      <c r="D256" s="28" t="s">
        <v>135</v>
      </c>
      <c r="E256" s="28" t="s">
        <v>136</v>
      </c>
      <c r="F256" s="28" t="s">
        <v>137</v>
      </c>
      <c r="G256" s="28" t="s">
        <v>83</v>
      </c>
      <c r="H256" s="28" t="s">
        <v>84</v>
      </c>
    </row>
    <row r="257" spans="1:18">
      <c r="A257" s="29" t="s">
        <v>85</v>
      </c>
      <c r="B257" s="39">
        <v>18858</v>
      </c>
      <c r="C257" s="39">
        <v>23606</v>
      </c>
      <c r="D257" s="39">
        <v>24443</v>
      </c>
      <c r="E257" s="39">
        <v>20418</v>
      </c>
      <c r="F257" s="39">
        <v>13739</v>
      </c>
      <c r="G257" s="39">
        <f>SUM(B257:F257)</f>
        <v>101064</v>
      </c>
      <c r="H257" s="30">
        <f>(G257/G260)</f>
        <v>0.63940680378845871</v>
      </c>
    </row>
    <row r="258" spans="1:18">
      <c r="A258" s="29" t="s">
        <v>86</v>
      </c>
      <c r="B258" s="25">
        <v>8189</v>
      </c>
      <c r="C258" s="25">
        <v>10692</v>
      </c>
      <c r="D258" s="25">
        <v>10357</v>
      </c>
      <c r="E258" s="25">
        <v>9201</v>
      </c>
      <c r="F258" s="25">
        <v>5264</v>
      </c>
      <c r="G258" s="39">
        <f>SUM(B258:F258)</f>
        <v>43703</v>
      </c>
      <c r="H258" s="30">
        <f>(G258/G260)</f>
        <v>0.2764980165634352</v>
      </c>
    </row>
    <row r="259" spans="1:18">
      <c r="A259" s="29" t="s">
        <v>87</v>
      </c>
      <c r="B259" s="39">
        <v>2796</v>
      </c>
      <c r="C259" s="39">
        <v>3731</v>
      </c>
      <c r="D259" s="39">
        <v>3113</v>
      </c>
      <c r="E259" s="39">
        <v>2109</v>
      </c>
      <c r="F259" s="39">
        <v>1543</v>
      </c>
      <c r="G259" s="39">
        <f>SUM(B259:F259)</f>
        <v>13292</v>
      </c>
      <c r="H259" s="30">
        <f>(G259/G260)</f>
        <v>8.4095179648106089E-2</v>
      </c>
    </row>
    <row r="260" spans="1:18">
      <c r="A260" s="31" t="s">
        <v>88</v>
      </c>
      <c r="B260" s="31">
        <f>SUM(B257+B258+B259)</f>
        <v>29843</v>
      </c>
      <c r="C260" s="31">
        <f>SUM(C257+C258+C259)</f>
        <v>38029</v>
      </c>
      <c r="D260" s="31">
        <f>SUM(D257+D258+D259)</f>
        <v>37913</v>
      </c>
      <c r="E260" s="31">
        <f>SUM(E257+E258+E259)</f>
        <v>31728</v>
      </c>
      <c r="F260" s="31">
        <f>SUM(F257:F259)</f>
        <v>20546</v>
      </c>
      <c r="G260" s="31">
        <f>SUM(A260:F260)</f>
        <v>158059</v>
      </c>
      <c r="H260" s="31"/>
    </row>
    <row r="270" spans="1:18">
      <c r="A270" s="260" t="s">
        <v>89</v>
      </c>
      <c r="B270" s="260"/>
      <c r="C270" s="260"/>
      <c r="D270" s="260"/>
      <c r="E270" s="260"/>
      <c r="F270" s="260"/>
      <c r="G270" s="260"/>
      <c r="H270" s="260"/>
      <c r="I270" s="260"/>
      <c r="J270" s="260"/>
      <c r="K270" s="260"/>
      <c r="L270" s="260"/>
      <c r="M270" s="260"/>
      <c r="N270" s="260"/>
      <c r="O270" s="260"/>
      <c r="P270" s="260"/>
      <c r="Q270" s="260"/>
      <c r="R270" s="260"/>
    </row>
    <row r="271" spans="1:18">
      <c r="A271" s="260"/>
      <c r="B271" s="260"/>
      <c r="C271" s="260"/>
      <c r="D271" s="260"/>
      <c r="E271" s="260"/>
      <c r="F271" s="260"/>
      <c r="G271" s="260"/>
      <c r="H271" s="260"/>
      <c r="I271" s="260"/>
      <c r="J271" s="260"/>
      <c r="K271" s="260"/>
      <c r="L271" s="260"/>
      <c r="M271" s="260"/>
      <c r="N271" s="260"/>
      <c r="O271" s="260"/>
      <c r="P271" s="260"/>
      <c r="Q271" s="260"/>
      <c r="R271" s="260"/>
    </row>
    <row r="273" spans="1:9">
      <c r="A273" s="32" t="s">
        <v>90</v>
      </c>
      <c r="B273" s="32" t="s">
        <v>91</v>
      </c>
      <c r="C273" s="32" t="s">
        <v>115</v>
      </c>
      <c r="D273" s="32" t="s">
        <v>119</v>
      </c>
      <c r="E273" s="32" t="s">
        <v>129</v>
      </c>
      <c r="F273" s="32" t="s">
        <v>138</v>
      </c>
      <c r="G273" s="40" t="s">
        <v>92</v>
      </c>
      <c r="H273" s="40" t="s">
        <v>83</v>
      </c>
      <c r="I273" s="40" t="s">
        <v>93</v>
      </c>
    </row>
    <row r="274" spans="1:9">
      <c r="A274" s="35" t="s">
        <v>94</v>
      </c>
      <c r="B274" s="41">
        <v>2414</v>
      </c>
      <c r="C274" s="41">
        <v>2735</v>
      </c>
      <c r="D274" s="41">
        <v>2525</v>
      </c>
      <c r="E274" s="41">
        <v>2432</v>
      </c>
      <c r="F274" s="41">
        <v>2902</v>
      </c>
      <c r="G274" s="55">
        <v>0.30419287211740043</v>
      </c>
      <c r="H274" s="56">
        <v>13008</v>
      </c>
      <c r="I274" s="55">
        <v>0.29725097689723728</v>
      </c>
    </row>
    <row r="275" spans="1:9">
      <c r="A275" s="34" t="s">
        <v>95</v>
      </c>
      <c r="B275" s="43">
        <v>1932</v>
      </c>
      <c r="C275" s="43">
        <v>2397</v>
      </c>
      <c r="D275" s="43">
        <v>1964</v>
      </c>
      <c r="E275" s="43">
        <v>1491</v>
      </c>
      <c r="F275" s="43">
        <v>1733</v>
      </c>
      <c r="G275" s="30">
        <v>0.18165618448637316</v>
      </c>
      <c r="H275" s="57">
        <v>9517</v>
      </c>
      <c r="I275" s="30">
        <v>0.2174767487031832</v>
      </c>
    </row>
    <row r="276" spans="1:9">
      <c r="A276" s="33" t="s">
        <v>96</v>
      </c>
      <c r="B276" s="41">
        <v>1675</v>
      </c>
      <c r="C276" s="41">
        <v>1680</v>
      </c>
      <c r="D276" s="41">
        <v>1515</v>
      </c>
      <c r="E276" s="41">
        <v>1578</v>
      </c>
      <c r="F276" s="41">
        <v>2159</v>
      </c>
      <c r="G276" s="55">
        <v>0.22631027253668762</v>
      </c>
      <c r="H276" s="56">
        <v>8607</v>
      </c>
      <c r="I276" s="55">
        <v>0.19668197710289984</v>
      </c>
    </row>
    <row r="277" spans="1:9">
      <c r="A277" s="34" t="s">
        <v>97</v>
      </c>
      <c r="B277" s="43">
        <v>1370</v>
      </c>
      <c r="C277" s="43">
        <v>1823</v>
      </c>
      <c r="D277" s="43">
        <v>1826</v>
      </c>
      <c r="E277" s="43">
        <v>1797</v>
      </c>
      <c r="F277" s="43">
        <v>2056</v>
      </c>
      <c r="G277" s="30">
        <v>0.21551362683438155</v>
      </c>
      <c r="H277" s="57">
        <v>8872</v>
      </c>
      <c r="I277" s="30">
        <v>0.20273759740408126</v>
      </c>
    </row>
    <row r="278" spans="1:9">
      <c r="A278" s="33" t="s">
        <v>98</v>
      </c>
      <c r="B278" s="41">
        <v>811</v>
      </c>
      <c r="C278" s="41">
        <v>811</v>
      </c>
      <c r="D278" s="41">
        <v>738</v>
      </c>
      <c r="E278" s="41">
        <v>707</v>
      </c>
      <c r="F278" s="41">
        <v>690</v>
      </c>
      <c r="G278" s="55">
        <v>7.2327044025157231E-2</v>
      </c>
      <c r="H278" s="56">
        <v>3757</v>
      </c>
      <c r="I278" s="55">
        <v>8.585269989259843E-2</v>
      </c>
    </row>
    <row r="279" spans="1:9">
      <c r="A279" s="34" t="s">
        <v>99</v>
      </c>
      <c r="B279" s="34">
        <f t="shared" ref="B279:F279" si="10">SUM(B274:B278)</f>
        <v>8202</v>
      </c>
      <c r="C279" s="34">
        <f t="shared" si="10"/>
        <v>9446</v>
      </c>
      <c r="D279" s="34">
        <f t="shared" si="10"/>
        <v>8568</v>
      </c>
      <c r="E279" s="34">
        <f t="shared" si="10"/>
        <v>8005</v>
      </c>
      <c r="F279" s="34">
        <f t="shared" si="10"/>
        <v>9540</v>
      </c>
      <c r="G279" s="45">
        <v>1</v>
      </c>
      <c r="H279" s="34">
        <v>43761</v>
      </c>
      <c r="I279" s="58">
        <v>1</v>
      </c>
    </row>
    <row r="292" spans="1:18">
      <c r="A292" s="260" t="s">
        <v>100</v>
      </c>
      <c r="B292" s="260"/>
      <c r="C292" s="260"/>
      <c r="D292" s="260"/>
      <c r="E292" s="260"/>
      <c r="F292" s="260"/>
      <c r="G292" s="260"/>
      <c r="H292" s="260"/>
      <c r="I292" s="260"/>
      <c r="J292" s="260"/>
      <c r="K292" s="260"/>
      <c r="L292" s="260"/>
      <c r="M292" s="260"/>
      <c r="N292" s="260"/>
      <c r="O292" s="260"/>
      <c r="P292" s="260"/>
      <c r="Q292" s="260"/>
      <c r="R292" s="260"/>
    </row>
    <row r="293" spans="1:18">
      <c r="A293" s="260"/>
      <c r="B293" s="260"/>
      <c r="C293" s="260"/>
      <c r="D293" s="260"/>
      <c r="E293" s="260"/>
      <c r="F293" s="260"/>
      <c r="G293" s="260"/>
      <c r="H293" s="260"/>
      <c r="I293" s="260"/>
      <c r="J293" s="260"/>
      <c r="K293" s="260"/>
      <c r="L293" s="260"/>
      <c r="M293" s="260"/>
      <c r="N293" s="260"/>
      <c r="O293" s="260"/>
      <c r="P293" s="260"/>
      <c r="Q293" s="260"/>
      <c r="R293" s="260"/>
    </row>
    <row r="295" spans="1:18" ht="15.75">
      <c r="A295" s="46" t="s">
        <v>101</v>
      </c>
      <c r="B295" s="46" t="s">
        <v>102</v>
      </c>
      <c r="C295" s="46" t="s">
        <v>120</v>
      </c>
      <c r="D295" s="46" t="s">
        <v>121</v>
      </c>
      <c r="E295" s="46" t="s">
        <v>130</v>
      </c>
      <c r="F295" s="46" t="s">
        <v>139</v>
      </c>
      <c r="G295" s="46" t="s">
        <v>92</v>
      </c>
      <c r="H295" s="46" t="s">
        <v>83</v>
      </c>
      <c r="I295" s="46" t="s">
        <v>103</v>
      </c>
    </row>
    <row r="296" spans="1:18" ht="15.75">
      <c r="A296" s="36" t="s">
        <v>104</v>
      </c>
      <c r="B296" s="43">
        <v>7732</v>
      </c>
      <c r="C296" s="43">
        <v>9170</v>
      </c>
      <c r="D296" s="43">
        <v>8244</v>
      </c>
      <c r="E296" s="43">
        <v>7105</v>
      </c>
      <c r="F296" s="43">
        <v>8909</v>
      </c>
      <c r="G296" s="59">
        <v>0.93385744234800838</v>
      </c>
      <c r="H296" s="57">
        <v>41160</v>
      </c>
      <c r="I296" s="30">
        <v>0.94056351545897032</v>
      </c>
    </row>
    <row r="297" spans="1:18" ht="15.75">
      <c r="A297" s="37" t="s">
        <v>105</v>
      </c>
      <c r="B297" s="43">
        <v>468</v>
      </c>
      <c r="C297" s="43">
        <v>274</v>
      </c>
      <c r="D297" s="43">
        <v>322</v>
      </c>
      <c r="E297" s="43">
        <v>900</v>
      </c>
      <c r="F297" s="43">
        <v>608</v>
      </c>
      <c r="G297" s="59">
        <v>6.3731656184486368E-2</v>
      </c>
      <c r="H297" s="57">
        <v>2572</v>
      </c>
      <c r="I297" s="59">
        <v>5.8773794017504169E-2</v>
      </c>
    </row>
    <row r="298" spans="1:18" ht="15.75">
      <c r="A298" s="38" t="s">
        <v>106</v>
      </c>
      <c r="B298" s="43">
        <v>2</v>
      </c>
      <c r="C298" s="43">
        <v>2</v>
      </c>
      <c r="D298" s="43">
        <v>2</v>
      </c>
      <c r="E298" s="43">
        <v>0</v>
      </c>
      <c r="F298" s="43">
        <v>23</v>
      </c>
      <c r="G298" s="60">
        <v>2.4109014675052411E-3</v>
      </c>
      <c r="H298" s="57">
        <v>29</v>
      </c>
      <c r="I298" s="60">
        <v>6.6269052352551359E-4</v>
      </c>
    </row>
    <row r="299" spans="1:18" ht="15.75">
      <c r="A299" s="48" t="s">
        <v>107</v>
      </c>
      <c r="B299" s="57">
        <f>SUM(B296:B298)</f>
        <v>8202</v>
      </c>
      <c r="C299" s="57">
        <f t="shared" ref="C299:F299" si="11">SUM(C296:C298)</f>
        <v>9446</v>
      </c>
      <c r="D299" s="57">
        <f t="shared" si="11"/>
        <v>8568</v>
      </c>
      <c r="E299" s="57">
        <f t="shared" si="11"/>
        <v>8005</v>
      </c>
      <c r="F299" s="57">
        <f t="shared" si="11"/>
        <v>9540</v>
      </c>
      <c r="G299" s="30">
        <v>1</v>
      </c>
      <c r="H299" s="57">
        <v>43761</v>
      </c>
      <c r="I299" s="30">
        <v>1</v>
      </c>
    </row>
    <row r="313" spans="1:22">
      <c r="A313" s="257" t="s">
        <v>140</v>
      </c>
      <c r="B313" s="258"/>
      <c r="C313" s="258"/>
      <c r="D313" s="258"/>
      <c r="E313" s="258"/>
      <c r="F313" s="258"/>
      <c r="G313" s="258"/>
      <c r="H313" s="258"/>
      <c r="I313" s="258"/>
      <c r="J313" s="258"/>
      <c r="K313" s="258"/>
      <c r="L313" s="258"/>
      <c r="M313" s="258"/>
      <c r="N313" s="258"/>
      <c r="O313" s="258"/>
      <c r="P313" s="258"/>
      <c r="Q313" s="258"/>
      <c r="R313" s="258"/>
      <c r="S313" s="258"/>
      <c r="T313" s="258"/>
      <c r="U313" s="258"/>
      <c r="V313" s="259"/>
    </row>
    <row r="314" spans="1:22">
      <c r="A314" s="49"/>
      <c r="B314" s="49"/>
      <c r="C314" s="49"/>
      <c r="D314" s="49"/>
      <c r="E314" s="49"/>
      <c r="F314" s="49"/>
      <c r="G314" s="49"/>
      <c r="H314" s="49"/>
      <c r="I314" s="49"/>
      <c r="J314" s="49"/>
      <c r="K314" s="49"/>
      <c r="L314" s="49"/>
      <c r="M314" s="49"/>
      <c r="N314" s="49"/>
      <c r="O314" s="49"/>
      <c r="P314" s="49"/>
      <c r="Q314" s="49"/>
      <c r="R314" s="49"/>
      <c r="S314" s="49"/>
      <c r="T314" s="49"/>
      <c r="U314" s="49"/>
      <c r="V314" s="49"/>
    </row>
    <row r="315" spans="1:22">
      <c r="A315" s="260" t="s">
        <v>75</v>
      </c>
      <c r="B315" s="260"/>
      <c r="C315" s="260"/>
      <c r="D315" s="260"/>
      <c r="E315" s="260"/>
      <c r="F315" s="260"/>
      <c r="G315" s="260"/>
      <c r="H315" s="260"/>
      <c r="I315" s="260"/>
      <c r="J315" s="260"/>
      <c r="K315" s="260"/>
      <c r="L315" s="260"/>
      <c r="M315" s="260"/>
      <c r="N315" s="260"/>
      <c r="O315" s="260"/>
      <c r="P315" s="260"/>
      <c r="Q315" s="260"/>
      <c r="R315" s="260"/>
    </row>
    <row r="316" spans="1:22">
      <c r="A316" s="260"/>
      <c r="B316" s="260"/>
      <c r="C316" s="260"/>
      <c r="D316" s="260"/>
      <c r="E316" s="260"/>
      <c r="F316" s="260"/>
      <c r="G316" s="260"/>
      <c r="H316" s="260"/>
      <c r="I316" s="260"/>
      <c r="J316" s="260"/>
      <c r="K316" s="260"/>
      <c r="L316" s="260"/>
      <c r="M316" s="260"/>
      <c r="N316" s="260"/>
      <c r="O316" s="260"/>
      <c r="P316" s="260"/>
      <c r="Q316" s="260"/>
      <c r="R316" s="260"/>
    </row>
    <row r="319" spans="1:22">
      <c r="A319" s="257" t="s">
        <v>141</v>
      </c>
      <c r="B319" s="258"/>
      <c r="C319" s="258"/>
      <c r="D319" s="258"/>
      <c r="E319" s="258"/>
      <c r="F319" s="258"/>
      <c r="G319" s="258"/>
      <c r="H319" s="259"/>
    </row>
    <row r="320" spans="1:22">
      <c r="A320" s="28" t="s">
        <v>77</v>
      </c>
      <c r="B320" s="28" t="s">
        <v>142</v>
      </c>
      <c r="C320" s="28" t="s">
        <v>143</v>
      </c>
      <c r="D320" s="28" t="s">
        <v>144</v>
      </c>
      <c r="E320" s="28" t="s">
        <v>145</v>
      </c>
      <c r="F320" s="28" t="s">
        <v>146</v>
      </c>
      <c r="G320" s="28" t="s">
        <v>147</v>
      </c>
      <c r="H320" s="28" t="s">
        <v>84</v>
      </c>
    </row>
    <row r="321" spans="1:18">
      <c r="A321" s="29" t="s">
        <v>85</v>
      </c>
      <c r="B321" s="39">
        <v>10190</v>
      </c>
      <c r="C321" s="39">
        <v>23376</v>
      </c>
      <c r="D321" s="39">
        <v>18425</v>
      </c>
      <c r="E321" s="39">
        <v>21046</v>
      </c>
      <c r="F321" s="39">
        <v>21922</v>
      </c>
      <c r="G321" s="39">
        <f>SUM(B321:F321)</f>
        <v>94959</v>
      </c>
      <c r="H321" s="30">
        <f>(G321/G324)</f>
        <v>0.66166602794133023</v>
      </c>
    </row>
    <row r="322" spans="1:18">
      <c r="A322" s="29" t="s">
        <v>86</v>
      </c>
      <c r="B322" s="25">
        <v>3522</v>
      </c>
      <c r="C322" s="25">
        <v>8325</v>
      </c>
      <c r="D322" s="25">
        <v>7905</v>
      </c>
      <c r="E322" s="25">
        <v>7382</v>
      </c>
      <c r="F322" s="25">
        <v>7915</v>
      </c>
      <c r="G322" s="39">
        <f>SUM(B322:F322)</f>
        <v>35049</v>
      </c>
      <c r="H322" s="30">
        <f>(G322/G324)</f>
        <v>0.24421837438595267</v>
      </c>
    </row>
    <row r="323" spans="1:18">
      <c r="A323" s="29" t="s">
        <v>87</v>
      </c>
      <c r="B323" s="39">
        <v>1849</v>
      </c>
      <c r="C323" s="39">
        <v>3831</v>
      </c>
      <c r="D323" s="39">
        <v>2669</v>
      </c>
      <c r="E323" s="39">
        <v>2758</v>
      </c>
      <c r="F323" s="39">
        <v>2400</v>
      </c>
      <c r="G323" s="39">
        <f>SUM(B323:F323)</f>
        <v>13507</v>
      </c>
      <c r="H323" s="30">
        <f>(G323/G324)</f>
        <v>9.4115597672717141E-2</v>
      </c>
    </row>
    <row r="324" spans="1:18">
      <c r="A324" s="31" t="s">
        <v>88</v>
      </c>
      <c r="B324" s="31">
        <f>SUM(B321+B322+B323)</f>
        <v>15561</v>
      </c>
      <c r="C324" s="31">
        <f>SUM(C321+C322+C323)</f>
        <v>35532</v>
      </c>
      <c r="D324" s="31">
        <f>SUM(D321+D322+D323)</f>
        <v>28999</v>
      </c>
      <c r="E324" s="31">
        <f>SUM(E321+E322+E323)</f>
        <v>31186</v>
      </c>
      <c r="F324" s="31">
        <f>SUM(F321:F323)</f>
        <v>32237</v>
      </c>
      <c r="G324" s="31">
        <f>SUM(A324:F324)</f>
        <v>143515</v>
      </c>
      <c r="H324" s="31"/>
    </row>
    <row r="334" spans="1:18">
      <c r="A334" s="260" t="s">
        <v>89</v>
      </c>
      <c r="B334" s="260"/>
      <c r="C334" s="260"/>
      <c r="D334" s="260"/>
      <c r="E334" s="260"/>
      <c r="F334" s="260"/>
      <c r="G334" s="260"/>
      <c r="H334" s="260"/>
      <c r="I334" s="260"/>
      <c r="J334" s="260"/>
      <c r="K334" s="260"/>
      <c r="L334" s="260"/>
      <c r="M334" s="260"/>
      <c r="N334" s="260"/>
      <c r="O334" s="260"/>
      <c r="P334" s="260"/>
      <c r="Q334" s="260"/>
      <c r="R334" s="260"/>
    </row>
    <row r="335" spans="1:18">
      <c r="A335" s="260"/>
      <c r="B335" s="260"/>
      <c r="C335" s="260"/>
      <c r="D335" s="260"/>
      <c r="E335" s="260"/>
      <c r="F335" s="260"/>
      <c r="G335" s="260"/>
      <c r="H335" s="260"/>
      <c r="I335" s="260"/>
      <c r="J335" s="260"/>
      <c r="K335" s="260"/>
      <c r="L335" s="260"/>
      <c r="M335" s="260"/>
      <c r="N335" s="260"/>
      <c r="O335" s="260"/>
      <c r="P335" s="260"/>
      <c r="Q335" s="260"/>
      <c r="R335" s="260"/>
    </row>
    <row r="337" spans="1:10">
      <c r="A337" s="32" t="s">
        <v>90</v>
      </c>
      <c r="B337" s="32" t="s">
        <v>91</v>
      </c>
      <c r="C337" s="32" t="s">
        <v>115</v>
      </c>
      <c r="D337" s="32" t="s">
        <v>119</v>
      </c>
      <c r="E337" s="32" t="s">
        <v>129</v>
      </c>
      <c r="F337" s="32" t="s">
        <v>138</v>
      </c>
      <c r="G337" s="32" t="s">
        <v>148</v>
      </c>
      <c r="H337" s="40" t="s">
        <v>92</v>
      </c>
      <c r="I337" s="40" t="s">
        <v>83</v>
      </c>
      <c r="J337" s="40" t="s">
        <v>93</v>
      </c>
    </row>
    <row r="338" spans="1:10">
      <c r="A338" s="35" t="s">
        <v>94</v>
      </c>
      <c r="B338" s="41">
        <v>2414</v>
      </c>
      <c r="C338" s="41">
        <v>2735</v>
      </c>
      <c r="D338" s="41">
        <v>2525</v>
      </c>
      <c r="E338" s="41">
        <v>2432</v>
      </c>
      <c r="F338" s="41">
        <v>2902</v>
      </c>
      <c r="G338" s="41">
        <v>2653</v>
      </c>
      <c r="H338" s="55">
        <v>0.28328884143085958</v>
      </c>
      <c r="I338" s="56">
        <v>15661</v>
      </c>
      <c r="J338" s="55">
        <v>0.29478974513420925</v>
      </c>
    </row>
    <row r="339" spans="1:10">
      <c r="A339" s="34" t="s">
        <v>95</v>
      </c>
      <c r="B339" s="43">
        <v>1932</v>
      </c>
      <c r="C339" s="43">
        <v>2397</v>
      </c>
      <c r="D339" s="43">
        <v>1964</v>
      </c>
      <c r="E339" s="43">
        <v>1491</v>
      </c>
      <c r="F339" s="43">
        <v>1733</v>
      </c>
      <c r="G339" s="43">
        <v>1699</v>
      </c>
      <c r="H339" s="30">
        <v>0.1814201815269621</v>
      </c>
      <c r="I339" s="57">
        <v>11216</v>
      </c>
      <c r="J339" s="30">
        <v>0.21112073184504762</v>
      </c>
    </row>
    <row r="340" spans="1:10">
      <c r="A340" s="33" t="s">
        <v>96</v>
      </c>
      <c r="B340" s="41">
        <v>1675</v>
      </c>
      <c r="C340" s="41">
        <v>1680</v>
      </c>
      <c r="D340" s="41">
        <v>1515</v>
      </c>
      <c r="E340" s="41">
        <v>1578</v>
      </c>
      <c r="F340" s="41">
        <v>2159</v>
      </c>
      <c r="G340" s="41">
        <v>2453</v>
      </c>
      <c r="H340" s="55">
        <v>0.2619327282434597</v>
      </c>
      <c r="I340" s="56">
        <v>11060</v>
      </c>
      <c r="J340" s="55">
        <v>0.20818431653051236</v>
      </c>
    </row>
    <row r="341" spans="1:10">
      <c r="A341" s="34" t="s">
        <v>97</v>
      </c>
      <c r="B341" s="43">
        <v>1370</v>
      </c>
      <c r="C341" s="43">
        <v>1823</v>
      </c>
      <c r="D341" s="43">
        <v>1826</v>
      </c>
      <c r="E341" s="43">
        <v>1797</v>
      </c>
      <c r="F341" s="43">
        <v>2056</v>
      </c>
      <c r="G341" s="43">
        <v>1867</v>
      </c>
      <c r="H341" s="30">
        <v>0.199359316604378</v>
      </c>
      <c r="I341" s="57">
        <v>10739</v>
      </c>
      <c r="J341" s="30">
        <v>0.20214207732560327</v>
      </c>
    </row>
    <row r="342" spans="1:10">
      <c r="A342" s="33" t="s">
        <v>98</v>
      </c>
      <c r="B342" s="41">
        <v>811</v>
      </c>
      <c r="C342" s="41">
        <v>811</v>
      </c>
      <c r="D342" s="41">
        <v>738</v>
      </c>
      <c r="E342" s="41">
        <v>707</v>
      </c>
      <c r="F342" s="41">
        <v>690</v>
      </c>
      <c r="G342" s="41">
        <v>693</v>
      </c>
      <c r="H342" s="55">
        <v>7.399893219434063E-2</v>
      </c>
      <c r="I342" s="56">
        <v>4450</v>
      </c>
      <c r="J342" s="55">
        <v>8.3763129164627484E-2</v>
      </c>
    </row>
    <row r="343" spans="1:10">
      <c r="A343" s="34" t="s">
        <v>99</v>
      </c>
      <c r="B343" s="34">
        <f t="shared" ref="B343:F343" si="12">SUM(B338:B342)</f>
        <v>8202</v>
      </c>
      <c r="C343" s="34">
        <f t="shared" si="12"/>
        <v>9446</v>
      </c>
      <c r="D343" s="34">
        <f t="shared" si="12"/>
        <v>8568</v>
      </c>
      <c r="E343" s="34">
        <f t="shared" si="12"/>
        <v>8005</v>
      </c>
      <c r="F343" s="34">
        <f t="shared" si="12"/>
        <v>9540</v>
      </c>
      <c r="G343" s="34">
        <v>9365</v>
      </c>
      <c r="H343" s="45">
        <v>1</v>
      </c>
      <c r="I343" s="34">
        <v>53126</v>
      </c>
      <c r="J343" s="58">
        <v>1</v>
      </c>
    </row>
    <row r="356" spans="1:18">
      <c r="A356" s="260" t="s">
        <v>100</v>
      </c>
      <c r="B356" s="260"/>
      <c r="C356" s="260"/>
      <c r="D356" s="260"/>
      <c r="E356" s="260"/>
      <c r="F356" s="260"/>
      <c r="G356" s="260"/>
      <c r="H356" s="260"/>
      <c r="I356" s="260"/>
      <c r="J356" s="260"/>
      <c r="K356" s="260"/>
      <c r="L356" s="260"/>
      <c r="M356" s="260"/>
      <c r="N356" s="260"/>
      <c r="O356" s="260"/>
      <c r="P356" s="260"/>
      <c r="Q356" s="260"/>
      <c r="R356" s="260"/>
    </row>
    <row r="357" spans="1:18">
      <c r="A357" s="260"/>
      <c r="B357" s="260"/>
      <c r="C357" s="260"/>
      <c r="D357" s="260"/>
      <c r="E357" s="260"/>
      <c r="F357" s="260"/>
      <c r="G357" s="260"/>
      <c r="H357" s="260"/>
      <c r="I357" s="260"/>
      <c r="J357" s="260"/>
      <c r="K357" s="260"/>
      <c r="L357" s="260"/>
      <c r="M357" s="260"/>
      <c r="N357" s="260"/>
      <c r="O357" s="260"/>
      <c r="P357" s="260"/>
      <c r="Q357" s="260"/>
      <c r="R357" s="260"/>
    </row>
    <row r="359" spans="1:18" ht="15.75">
      <c r="A359" s="46" t="s">
        <v>101</v>
      </c>
      <c r="B359" s="46" t="s">
        <v>102</v>
      </c>
      <c r="C359" s="46" t="s">
        <v>120</v>
      </c>
      <c r="D359" s="46" t="s">
        <v>121</v>
      </c>
      <c r="E359" s="46" t="s">
        <v>130</v>
      </c>
      <c r="F359" s="46" t="s">
        <v>139</v>
      </c>
      <c r="G359" s="46" t="s">
        <v>149</v>
      </c>
      <c r="H359" s="46" t="s">
        <v>92</v>
      </c>
      <c r="I359" s="46" t="s">
        <v>83</v>
      </c>
      <c r="J359" s="46" t="s">
        <v>103</v>
      </c>
    </row>
    <row r="360" spans="1:18" ht="15.75">
      <c r="A360" s="36" t="s">
        <v>104</v>
      </c>
      <c r="B360" s="43">
        <v>7732</v>
      </c>
      <c r="C360" s="43">
        <v>9170</v>
      </c>
      <c r="D360" s="43">
        <v>8244</v>
      </c>
      <c r="E360" s="43">
        <v>7105</v>
      </c>
      <c r="F360" s="43">
        <v>8909</v>
      </c>
      <c r="G360" s="43">
        <v>7780</v>
      </c>
      <c r="H360" s="59">
        <v>0.83075280298985588</v>
      </c>
      <c r="I360" s="57">
        <v>48940</v>
      </c>
      <c r="J360" s="30">
        <v>0.92120618905997065</v>
      </c>
    </row>
    <row r="361" spans="1:18" ht="15.75">
      <c r="A361" s="37" t="s">
        <v>105</v>
      </c>
      <c r="B361" s="43">
        <v>468</v>
      </c>
      <c r="C361" s="43">
        <v>274</v>
      </c>
      <c r="D361" s="43">
        <v>322</v>
      </c>
      <c r="E361" s="43">
        <v>900</v>
      </c>
      <c r="F361" s="43">
        <v>608</v>
      </c>
      <c r="G361" s="43">
        <v>1583</v>
      </c>
      <c r="H361" s="59">
        <v>0.16903363587827017</v>
      </c>
      <c r="I361" s="57">
        <v>4155</v>
      </c>
      <c r="J361" s="59">
        <v>7.8210292512140941E-2</v>
      </c>
    </row>
    <row r="362" spans="1:18" ht="15.75">
      <c r="A362" s="38" t="s">
        <v>106</v>
      </c>
      <c r="B362" s="43">
        <v>2</v>
      </c>
      <c r="C362" s="43">
        <v>2</v>
      </c>
      <c r="D362" s="43">
        <v>2</v>
      </c>
      <c r="E362" s="43">
        <v>0</v>
      </c>
      <c r="F362" s="43">
        <v>23</v>
      </c>
      <c r="G362" s="43">
        <v>2</v>
      </c>
      <c r="H362" s="60">
        <v>2.1356113187399894E-4</v>
      </c>
      <c r="I362" s="57">
        <v>31</v>
      </c>
      <c r="J362" s="60">
        <v>5.8351842788841621E-4</v>
      </c>
    </row>
    <row r="363" spans="1:18" ht="15.75">
      <c r="A363" s="48" t="s">
        <v>107</v>
      </c>
      <c r="B363" s="57">
        <f>SUM(B360:B362)</f>
        <v>8202</v>
      </c>
      <c r="C363" s="57">
        <f t="shared" ref="C363:F363" si="13">SUM(C360:C362)</f>
        <v>9446</v>
      </c>
      <c r="D363" s="57">
        <f t="shared" si="13"/>
        <v>8568</v>
      </c>
      <c r="E363" s="57">
        <f t="shared" si="13"/>
        <v>8005</v>
      </c>
      <c r="F363" s="57">
        <f t="shared" si="13"/>
        <v>9540</v>
      </c>
      <c r="G363" s="29">
        <f>SUM(G360:G362)</f>
        <v>9365</v>
      </c>
      <c r="H363" s="30">
        <v>1</v>
      </c>
      <c r="I363" s="57">
        <v>53126</v>
      </c>
      <c r="J363" s="30">
        <v>1</v>
      </c>
    </row>
    <row r="378" spans="1:22">
      <c r="A378" s="257" t="s">
        <v>150</v>
      </c>
      <c r="B378" s="258"/>
      <c r="C378" s="258"/>
      <c r="D378" s="258"/>
      <c r="E378" s="258"/>
      <c r="F378" s="258"/>
      <c r="G378" s="258"/>
      <c r="H378" s="258"/>
      <c r="I378" s="258"/>
      <c r="J378" s="258"/>
      <c r="K378" s="258"/>
      <c r="L378" s="258"/>
      <c r="M378" s="258"/>
      <c r="N378" s="258"/>
      <c r="O378" s="258"/>
      <c r="P378" s="258"/>
      <c r="Q378" s="258"/>
      <c r="R378" s="258"/>
      <c r="S378" s="258"/>
      <c r="T378" s="258"/>
      <c r="U378" s="258"/>
      <c r="V378" s="259"/>
    </row>
    <row r="379" spans="1:22">
      <c r="A379" s="49"/>
      <c r="B379" s="49"/>
      <c r="C379" s="49"/>
      <c r="D379" s="49"/>
      <c r="E379" s="49"/>
      <c r="F379" s="49"/>
      <c r="G379" s="49"/>
      <c r="H379" s="49"/>
      <c r="I379" s="49"/>
      <c r="J379" s="49"/>
      <c r="K379" s="49"/>
      <c r="L379" s="49"/>
      <c r="M379" s="49"/>
      <c r="N379" s="49"/>
      <c r="O379" s="49"/>
      <c r="P379" s="49"/>
      <c r="Q379" s="49"/>
      <c r="R379" s="49"/>
      <c r="S379" s="49"/>
      <c r="T379" s="49"/>
      <c r="U379" s="49"/>
      <c r="V379" s="49"/>
    </row>
    <row r="380" spans="1:22">
      <c r="A380" s="260" t="s">
        <v>75</v>
      </c>
      <c r="B380" s="260"/>
      <c r="C380" s="260"/>
      <c r="D380" s="260"/>
      <c r="E380" s="260"/>
      <c r="F380" s="260"/>
      <c r="G380" s="260"/>
      <c r="H380" s="260"/>
      <c r="I380" s="260"/>
      <c r="J380" s="260"/>
      <c r="K380" s="260"/>
      <c r="L380" s="260"/>
      <c r="M380" s="260"/>
      <c r="N380" s="260"/>
      <c r="O380" s="260"/>
      <c r="P380" s="260"/>
      <c r="Q380" s="260"/>
      <c r="R380" s="260"/>
    </row>
    <row r="381" spans="1:22">
      <c r="A381" s="260"/>
      <c r="B381" s="260"/>
      <c r="C381" s="260"/>
      <c r="D381" s="260"/>
      <c r="E381" s="260"/>
      <c r="F381" s="260"/>
      <c r="G381" s="260"/>
      <c r="H381" s="260"/>
      <c r="I381" s="260"/>
      <c r="J381" s="260"/>
      <c r="K381" s="260"/>
      <c r="L381" s="260"/>
      <c r="M381" s="260"/>
      <c r="N381" s="260"/>
      <c r="O381" s="260"/>
      <c r="P381" s="260"/>
      <c r="Q381" s="260"/>
      <c r="R381" s="260"/>
    </row>
    <row r="384" spans="1:22">
      <c r="A384" s="257" t="s">
        <v>151</v>
      </c>
      <c r="B384" s="258"/>
      <c r="C384" s="258"/>
      <c r="D384" s="258"/>
      <c r="E384" s="258"/>
      <c r="F384" s="258"/>
      <c r="G384" s="258"/>
      <c r="H384" s="259"/>
    </row>
    <row r="385" spans="1:18">
      <c r="A385" s="28" t="s">
        <v>77</v>
      </c>
      <c r="B385" s="28" t="s">
        <v>124</v>
      </c>
      <c r="C385" s="28" t="s">
        <v>125</v>
      </c>
      <c r="D385" s="28" t="s">
        <v>126</v>
      </c>
      <c r="E385" s="28" t="s">
        <v>127</v>
      </c>
      <c r="F385" s="28" t="s">
        <v>152</v>
      </c>
      <c r="G385" s="28" t="s">
        <v>147</v>
      </c>
      <c r="H385" s="28" t="s">
        <v>84</v>
      </c>
    </row>
    <row r="386" spans="1:18">
      <c r="A386" s="29" t="s">
        <v>85</v>
      </c>
      <c r="B386" s="39">
        <v>1410</v>
      </c>
      <c r="C386" s="39">
        <v>18326</v>
      </c>
      <c r="D386" s="39">
        <v>25180</v>
      </c>
      <c r="E386" s="39">
        <v>19626</v>
      </c>
      <c r="F386" s="39">
        <v>28550</v>
      </c>
      <c r="G386" s="39">
        <v>93092</v>
      </c>
      <c r="H386" s="30">
        <v>0.65785215074659564</v>
      </c>
    </row>
    <row r="387" spans="1:18">
      <c r="A387" s="29" t="s">
        <v>86</v>
      </c>
      <c r="B387" s="39">
        <v>545</v>
      </c>
      <c r="C387" s="39">
        <v>6630</v>
      </c>
      <c r="D387" s="39">
        <v>9467</v>
      </c>
      <c r="E387" s="39">
        <v>8416</v>
      </c>
      <c r="F387" s="39">
        <v>10955</v>
      </c>
      <c r="G387" s="39">
        <v>36013</v>
      </c>
      <c r="H387" s="30">
        <v>0.25449264711078445</v>
      </c>
    </row>
    <row r="388" spans="1:18">
      <c r="A388" s="29" t="s">
        <v>87</v>
      </c>
      <c r="B388" s="39">
        <v>398</v>
      </c>
      <c r="C388" s="39">
        <v>2477</v>
      </c>
      <c r="D388" s="39">
        <v>2921</v>
      </c>
      <c r="E388" s="39">
        <v>2569</v>
      </c>
      <c r="F388" s="39">
        <v>4039</v>
      </c>
      <c r="G388" s="39">
        <v>12404</v>
      </c>
      <c r="H388" s="30">
        <v>8.7655202142619904E-2</v>
      </c>
    </row>
    <row r="389" spans="1:18">
      <c r="A389" s="31" t="s">
        <v>88</v>
      </c>
      <c r="B389" s="31">
        <v>2353</v>
      </c>
      <c r="C389" s="31">
        <v>27433</v>
      </c>
      <c r="D389" s="31">
        <v>37568</v>
      </c>
      <c r="E389" s="31">
        <v>30611</v>
      </c>
      <c r="F389" s="31">
        <v>43544</v>
      </c>
      <c r="G389" s="31">
        <v>141509</v>
      </c>
      <c r="H389" s="31"/>
    </row>
    <row r="399" spans="1:18">
      <c r="A399" s="260" t="s">
        <v>89</v>
      </c>
      <c r="B399" s="260"/>
      <c r="C399" s="260"/>
      <c r="D399" s="260"/>
      <c r="E399" s="260"/>
      <c r="F399" s="260"/>
      <c r="G399" s="260"/>
      <c r="H399" s="260"/>
      <c r="I399" s="260"/>
      <c r="J399" s="260"/>
      <c r="K399" s="260"/>
      <c r="L399" s="260"/>
      <c r="M399" s="260"/>
      <c r="N399" s="260"/>
      <c r="O399" s="260"/>
      <c r="P399" s="260"/>
      <c r="Q399" s="260"/>
      <c r="R399" s="260"/>
    </row>
    <row r="400" spans="1:18">
      <c r="A400" s="260"/>
      <c r="B400" s="260"/>
      <c r="C400" s="260"/>
      <c r="D400" s="260"/>
      <c r="E400" s="260"/>
      <c r="F400" s="260"/>
      <c r="G400" s="260"/>
      <c r="H400" s="260"/>
      <c r="I400" s="260"/>
      <c r="J400" s="260"/>
      <c r="K400" s="260"/>
      <c r="L400" s="260"/>
      <c r="M400" s="260"/>
      <c r="N400" s="260"/>
      <c r="O400" s="260"/>
      <c r="P400" s="260"/>
      <c r="Q400" s="260"/>
      <c r="R400" s="260"/>
    </row>
    <row r="402" spans="1:11">
      <c r="A402" s="32" t="s">
        <v>90</v>
      </c>
      <c r="B402" s="32" t="s">
        <v>91</v>
      </c>
      <c r="C402" s="32" t="s">
        <v>115</v>
      </c>
      <c r="D402" s="32" t="s">
        <v>119</v>
      </c>
      <c r="E402" s="32" t="s">
        <v>129</v>
      </c>
      <c r="F402" s="32" t="s">
        <v>138</v>
      </c>
      <c r="G402" s="32" t="s">
        <v>148</v>
      </c>
      <c r="H402" s="40" t="s">
        <v>153</v>
      </c>
      <c r="I402" s="40" t="s">
        <v>92</v>
      </c>
      <c r="J402" s="40" t="s">
        <v>83</v>
      </c>
      <c r="K402" s="40" t="s">
        <v>93</v>
      </c>
    </row>
    <row r="403" spans="1:11">
      <c r="A403" s="35" t="s">
        <v>94</v>
      </c>
      <c r="B403" s="41">
        <v>2414</v>
      </c>
      <c r="C403" s="41">
        <v>2735</v>
      </c>
      <c r="D403" s="41">
        <v>2525</v>
      </c>
      <c r="E403" s="41">
        <v>2432</v>
      </c>
      <c r="F403" s="41">
        <v>2902</v>
      </c>
      <c r="G403" s="41">
        <v>2653</v>
      </c>
      <c r="H403" s="41">
        <v>2292</v>
      </c>
      <c r="I403" s="55">
        <v>0.26200274348422498</v>
      </c>
      <c r="J403" s="41">
        <f>SUM(B403:H403)</f>
        <v>17953</v>
      </c>
      <c r="K403" s="55">
        <v>0.29015418431004947</v>
      </c>
    </row>
    <row r="404" spans="1:11">
      <c r="A404" s="34" t="s">
        <v>95</v>
      </c>
      <c r="B404" s="43">
        <v>1932</v>
      </c>
      <c r="C404" s="43">
        <v>2397</v>
      </c>
      <c r="D404" s="43">
        <v>1964</v>
      </c>
      <c r="E404" s="43">
        <v>1491</v>
      </c>
      <c r="F404" s="43">
        <v>1733</v>
      </c>
      <c r="G404" s="43">
        <v>1699</v>
      </c>
      <c r="H404" s="43">
        <v>1698</v>
      </c>
      <c r="I404" s="30">
        <v>0.19410150891632372</v>
      </c>
      <c r="J404" s="43">
        <f t="shared" ref="J404:J408" si="14">SUM(B404:H404)</f>
        <v>12914</v>
      </c>
      <c r="K404" s="30">
        <v>0.20871448427449332</v>
      </c>
    </row>
    <row r="405" spans="1:11">
      <c r="A405" s="33" t="s">
        <v>96</v>
      </c>
      <c r="B405" s="41">
        <v>1675</v>
      </c>
      <c r="C405" s="41">
        <v>1680</v>
      </c>
      <c r="D405" s="41">
        <v>1515</v>
      </c>
      <c r="E405" s="41">
        <v>1578</v>
      </c>
      <c r="F405" s="41">
        <v>2159</v>
      </c>
      <c r="G405" s="41">
        <v>2453</v>
      </c>
      <c r="H405" s="41">
        <v>2115</v>
      </c>
      <c r="I405" s="55">
        <v>0.24176954732510289</v>
      </c>
      <c r="J405" s="41">
        <f t="shared" si="14"/>
        <v>13175</v>
      </c>
      <c r="K405" s="55">
        <v>0.21293273426641238</v>
      </c>
    </row>
    <row r="406" spans="1:11">
      <c r="A406" s="34" t="s">
        <v>97</v>
      </c>
      <c r="B406" s="43">
        <v>1370</v>
      </c>
      <c r="C406" s="43">
        <v>1823</v>
      </c>
      <c r="D406" s="43">
        <v>1826</v>
      </c>
      <c r="E406" s="43">
        <v>1797</v>
      </c>
      <c r="F406" s="43">
        <v>2056</v>
      </c>
      <c r="G406" s="43">
        <v>1867</v>
      </c>
      <c r="H406" s="43">
        <v>2121</v>
      </c>
      <c r="I406" s="30">
        <v>0.2424554183813443</v>
      </c>
      <c r="J406" s="43">
        <f t="shared" si="14"/>
        <v>12860</v>
      </c>
      <c r="K406" s="30">
        <v>0.20784174289685489</v>
      </c>
    </row>
    <row r="407" spans="1:11">
      <c r="A407" s="33" t="s">
        <v>98</v>
      </c>
      <c r="B407" s="41">
        <v>811</v>
      </c>
      <c r="C407" s="41">
        <v>811</v>
      </c>
      <c r="D407" s="41">
        <v>738</v>
      </c>
      <c r="E407" s="41">
        <v>707</v>
      </c>
      <c r="F407" s="41">
        <v>690</v>
      </c>
      <c r="G407" s="41">
        <v>693</v>
      </c>
      <c r="H407" s="41">
        <v>522</v>
      </c>
      <c r="I407" s="55">
        <v>5.9670781893004114E-2</v>
      </c>
      <c r="J407" s="41">
        <f t="shared" si="14"/>
        <v>4972</v>
      </c>
      <c r="K407" s="55">
        <v>8.0356854252189941E-2</v>
      </c>
    </row>
    <row r="408" spans="1:11">
      <c r="A408" s="34" t="s">
        <v>99</v>
      </c>
      <c r="B408" s="34">
        <v>8202</v>
      </c>
      <c r="C408" s="34">
        <v>9446</v>
      </c>
      <c r="D408" s="34">
        <v>8568</v>
      </c>
      <c r="E408" s="34">
        <v>8005</v>
      </c>
      <c r="F408" s="34">
        <v>9540</v>
      </c>
      <c r="G408" s="34">
        <v>9365</v>
      </c>
      <c r="H408" s="34">
        <v>8748</v>
      </c>
      <c r="I408" s="30">
        <v>1</v>
      </c>
      <c r="J408" s="34">
        <f t="shared" si="14"/>
        <v>61874</v>
      </c>
      <c r="K408" s="30">
        <v>1</v>
      </c>
    </row>
    <row r="433" spans="1:18">
      <c r="A433" s="260" t="s">
        <v>100</v>
      </c>
      <c r="B433" s="260"/>
      <c r="C433" s="260"/>
      <c r="D433" s="260"/>
      <c r="E433" s="260"/>
      <c r="F433" s="260"/>
      <c r="G433" s="260"/>
      <c r="H433" s="260"/>
      <c r="I433" s="260"/>
      <c r="J433" s="260"/>
      <c r="K433" s="260"/>
      <c r="L433" s="260"/>
      <c r="M433" s="260"/>
      <c r="N433" s="260"/>
      <c r="O433" s="260"/>
      <c r="P433" s="260"/>
      <c r="Q433" s="260"/>
      <c r="R433" s="260"/>
    </row>
    <row r="434" spans="1:18">
      <c r="A434" s="260"/>
      <c r="B434" s="260"/>
      <c r="C434" s="260"/>
      <c r="D434" s="260"/>
      <c r="E434" s="260"/>
      <c r="F434" s="260"/>
      <c r="G434" s="260"/>
      <c r="H434" s="260"/>
      <c r="I434" s="260"/>
      <c r="J434" s="260"/>
      <c r="K434" s="260"/>
      <c r="L434" s="260"/>
      <c r="M434" s="260"/>
      <c r="N434" s="260"/>
      <c r="O434" s="260"/>
      <c r="P434" s="260"/>
      <c r="Q434" s="260"/>
      <c r="R434" s="260"/>
    </row>
    <row r="436" spans="1:18" ht="15.75">
      <c r="A436" s="46" t="s">
        <v>101</v>
      </c>
      <c r="B436" s="46" t="s">
        <v>102</v>
      </c>
      <c r="C436" s="46" t="s">
        <v>120</v>
      </c>
      <c r="D436" s="46" t="s">
        <v>121</v>
      </c>
      <c r="E436" s="46" t="s">
        <v>130</v>
      </c>
      <c r="F436" s="46" t="s">
        <v>139</v>
      </c>
      <c r="G436" s="46" t="s">
        <v>149</v>
      </c>
      <c r="H436" s="46" t="s">
        <v>154</v>
      </c>
      <c r="I436" s="46" t="s">
        <v>92</v>
      </c>
      <c r="J436" s="46" t="s">
        <v>83</v>
      </c>
      <c r="K436" s="46" t="s">
        <v>103</v>
      </c>
    </row>
    <row r="437" spans="1:18" ht="15.75">
      <c r="A437" s="36" t="s">
        <v>104</v>
      </c>
      <c r="B437" s="43">
        <v>7732</v>
      </c>
      <c r="C437" s="43">
        <v>9170</v>
      </c>
      <c r="D437" s="43">
        <v>8244</v>
      </c>
      <c r="E437" s="43">
        <v>7105</v>
      </c>
      <c r="F437" s="43">
        <v>8909</v>
      </c>
      <c r="G437" s="43">
        <v>7780</v>
      </c>
      <c r="H437" s="43">
        <v>5344</v>
      </c>
      <c r="I437" s="30">
        <v>0.61088248742569728</v>
      </c>
      <c r="J437" s="61">
        <v>54284</v>
      </c>
      <c r="K437" s="30">
        <v>0.87733135080971003</v>
      </c>
    </row>
    <row r="438" spans="1:18" ht="15.75">
      <c r="A438" s="37" t="s">
        <v>105</v>
      </c>
      <c r="B438" s="43">
        <v>468</v>
      </c>
      <c r="C438" s="43">
        <v>274</v>
      </c>
      <c r="D438" s="43">
        <v>322</v>
      </c>
      <c r="E438" s="43">
        <v>900</v>
      </c>
      <c r="F438" s="43">
        <v>608</v>
      </c>
      <c r="G438" s="43">
        <v>1583</v>
      </c>
      <c r="H438" s="43">
        <v>3272</v>
      </c>
      <c r="I438" s="30">
        <v>0.37402834933699131</v>
      </c>
      <c r="J438" s="61">
        <v>7427</v>
      </c>
      <c r="K438" s="30">
        <v>0.12003426318001099</v>
      </c>
    </row>
    <row r="439" spans="1:18" ht="15.75">
      <c r="A439" s="38" t="s">
        <v>106</v>
      </c>
      <c r="B439" s="43">
        <v>2</v>
      </c>
      <c r="C439" s="43">
        <v>2</v>
      </c>
      <c r="D439" s="43">
        <v>2</v>
      </c>
      <c r="E439" s="43">
        <v>0</v>
      </c>
      <c r="F439" s="43">
        <v>23</v>
      </c>
      <c r="G439" s="43">
        <v>2</v>
      </c>
      <c r="H439" s="43">
        <v>132</v>
      </c>
      <c r="I439" s="30">
        <v>1.5089163237311385E-2</v>
      </c>
      <c r="J439" s="61">
        <v>163</v>
      </c>
      <c r="K439" s="30">
        <v>2.6343860102789542E-3</v>
      </c>
    </row>
    <row r="440" spans="1:18" ht="15.75">
      <c r="A440" s="48" t="s">
        <v>107</v>
      </c>
      <c r="B440" s="57">
        <v>8202</v>
      </c>
      <c r="C440" s="57">
        <v>9446</v>
      </c>
      <c r="D440" s="57">
        <v>8568</v>
      </c>
      <c r="E440" s="57">
        <v>8005</v>
      </c>
      <c r="F440" s="57">
        <v>9540</v>
      </c>
      <c r="G440" s="29">
        <v>9365</v>
      </c>
      <c r="H440" s="29">
        <v>8748</v>
      </c>
      <c r="I440" s="30">
        <v>1</v>
      </c>
      <c r="J440" s="61">
        <v>61874</v>
      </c>
      <c r="K440" s="30">
        <v>1</v>
      </c>
    </row>
    <row r="460" spans="1:22">
      <c r="A460" s="257" t="s">
        <v>155</v>
      </c>
      <c r="B460" s="258"/>
      <c r="C460" s="258"/>
      <c r="D460" s="258"/>
      <c r="E460" s="258"/>
      <c r="F460" s="258"/>
      <c r="G460" s="258"/>
      <c r="H460" s="258"/>
      <c r="I460" s="258"/>
      <c r="J460" s="258"/>
      <c r="K460" s="258"/>
      <c r="L460" s="258"/>
      <c r="M460" s="258"/>
      <c r="N460" s="258"/>
      <c r="O460" s="258"/>
      <c r="P460" s="258"/>
      <c r="Q460" s="258"/>
      <c r="R460" s="258"/>
      <c r="S460" s="258"/>
      <c r="T460" s="258"/>
      <c r="U460" s="258"/>
      <c r="V460" s="259"/>
    </row>
    <row r="461" spans="1:22">
      <c r="A461" s="49"/>
      <c r="B461" s="49"/>
      <c r="C461" s="49"/>
      <c r="D461" s="49"/>
      <c r="E461" s="49"/>
      <c r="F461" s="49"/>
      <c r="G461" s="49"/>
      <c r="H461" s="49"/>
      <c r="I461" s="49"/>
      <c r="J461" s="49"/>
      <c r="K461" s="49"/>
      <c r="L461" s="49"/>
      <c r="M461" s="49"/>
      <c r="N461" s="49"/>
      <c r="O461" s="49"/>
      <c r="P461" s="49"/>
      <c r="Q461" s="49"/>
      <c r="R461" s="49"/>
      <c r="S461" s="49"/>
      <c r="T461" s="49"/>
      <c r="U461" s="49"/>
      <c r="V461" s="49"/>
    </row>
    <row r="462" spans="1:22">
      <c r="A462" s="260" t="s">
        <v>75</v>
      </c>
      <c r="B462" s="260"/>
      <c r="C462" s="260"/>
      <c r="D462" s="260"/>
      <c r="E462" s="260"/>
      <c r="F462" s="260"/>
      <c r="G462" s="260"/>
      <c r="H462" s="260"/>
      <c r="I462" s="260"/>
      <c r="J462" s="260"/>
      <c r="K462" s="260"/>
      <c r="L462" s="260"/>
      <c r="M462" s="260"/>
      <c r="N462" s="260"/>
      <c r="O462" s="260"/>
      <c r="P462" s="260"/>
      <c r="Q462" s="260"/>
      <c r="R462" s="260"/>
    </row>
    <row r="463" spans="1:22">
      <c r="A463" s="260"/>
      <c r="B463" s="260"/>
      <c r="C463" s="260"/>
      <c r="D463" s="260"/>
      <c r="E463" s="260"/>
      <c r="F463" s="260"/>
      <c r="G463" s="260"/>
      <c r="H463" s="260"/>
      <c r="I463" s="260"/>
      <c r="J463" s="260"/>
      <c r="K463" s="260"/>
      <c r="L463" s="260"/>
      <c r="M463" s="260"/>
      <c r="N463" s="260"/>
      <c r="O463" s="260"/>
      <c r="P463" s="260"/>
      <c r="Q463" s="260"/>
      <c r="R463" s="260"/>
    </row>
    <row r="466" spans="1:8">
      <c r="A466" s="257" t="s">
        <v>156</v>
      </c>
      <c r="B466" s="258"/>
      <c r="C466" s="258"/>
      <c r="D466" s="258"/>
      <c r="E466" s="258"/>
      <c r="F466" s="258"/>
      <c r="G466" s="258"/>
      <c r="H466" s="259"/>
    </row>
    <row r="467" spans="1:8">
      <c r="A467" s="28" t="s">
        <v>77</v>
      </c>
      <c r="B467" s="28" t="s">
        <v>157</v>
      </c>
      <c r="C467" s="28" t="s">
        <v>158</v>
      </c>
      <c r="D467" s="28" t="s">
        <v>159</v>
      </c>
      <c r="E467" s="28" t="s">
        <v>160</v>
      </c>
      <c r="F467" s="28" t="s">
        <v>161</v>
      </c>
      <c r="G467" s="28" t="s">
        <v>147</v>
      </c>
      <c r="H467" s="28" t="s">
        <v>84</v>
      </c>
    </row>
    <row r="468" spans="1:8">
      <c r="A468" s="29" t="s">
        <v>85</v>
      </c>
      <c r="B468" s="39">
        <v>20366</v>
      </c>
      <c r="C468" s="39">
        <v>20254</v>
      </c>
      <c r="D468" s="39">
        <v>23201</v>
      </c>
      <c r="E468" s="39">
        <v>20224</v>
      </c>
      <c r="F468" s="39">
        <v>16698</v>
      </c>
      <c r="G468" s="39">
        <f>SUM(B468:F468)</f>
        <v>100743</v>
      </c>
      <c r="H468" s="30">
        <f>(G468/G471)</f>
        <v>0.65389932820562746</v>
      </c>
    </row>
    <row r="469" spans="1:8">
      <c r="A469" s="29" t="s">
        <v>86</v>
      </c>
      <c r="B469" s="39">
        <v>7490</v>
      </c>
      <c r="C469" s="39">
        <v>6457</v>
      </c>
      <c r="D469" s="39">
        <v>8768</v>
      </c>
      <c r="E469" s="39">
        <v>8318</v>
      </c>
      <c r="F469" s="39">
        <v>7012</v>
      </c>
      <c r="G469" s="39">
        <f>SUM(B469:F469)</f>
        <v>38045</v>
      </c>
      <c r="H469" s="30">
        <f>(G469/G471)</f>
        <v>0.24694122610586441</v>
      </c>
    </row>
    <row r="470" spans="1:8">
      <c r="A470" s="29" t="s">
        <v>87</v>
      </c>
      <c r="B470" s="39">
        <v>2758</v>
      </c>
      <c r="C470" s="39">
        <v>3912</v>
      </c>
      <c r="D470" s="39">
        <v>3448</v>
      </c>
      <c r="E470" s="39">
        <v>2984</v>
      </c>
      <c r="F470" s="39">
        <v>2175</v>
      </c>
      <c r="G470" s="39">
        <f>SUM(B470:F470)</f>
        <v>15277</v>
      </c>
      <c r="H470" s="30">
        <f>(G470/G471)</f>
        <v>9.9159445688508097E-2</v>
      </c>
    </row>
    <row r="471" spans="1:8">
      <c r="A471" s="31" t="s">
        <v>88</v>
      </c>
      <c r="B471" s="31">
        <f>SUM(B468+B469+B470)</f>
        <v>30614</v>
      </c>
      <c r="C471" s="31">
        <f>SUM(C468+C469+C470)</f>
        <v>30623</v>
      </c>
      <c r="D471" s="31">
        <f>SUM(D468+D469+D470)</f>
        <v>35417</v>
      </c>
      <c r="E471" s="31">
        <f>SUM(E468+E469+E470)</f>
        <v>31526</v>
      </c>
      <c r="F471" s="31">
        <f>SUM(F468:F470)</f>
        <v>25885</v>
      </c>
      <c r="G471" s="31">
        <f>SUM(A471:F471)</f>
        <v>154065</v>
      </c>
      <c r="H471" s="31"/>
    </row>
    <row r="481" spans="1:18">
      <c r="A481" s="260" t="s">
        <v>89</v>
      </c>
      <c r="B481" s="260"/>
      <c r="C481" s="260"/>
      <c r="D481" s="260"/>
      <c r="E481" s="260"/>
      <c r="F481" s="260"/>
      <c r="G481" s="260"/>
      <c r="H481" s="260"/>
      <c r="I481" s="260"/>
      <c r="J481" s="260"/>
      <c r="K481" s="260"/>
      <c r="L481" s="260"/>
      <c r="M481" s="260"/>
      <c r="N481" s="260"/>
      <c r="O481" s="260"/>
      <c r="P481" s="260"/>
      <c r="Q481" s="260"/>
      <c r="R481" s="260"/>
    </row>
    <row r="482" spans="1:18">
      <c r="A482" s="260"/>
      <c r="B482" s="260"/>
      <c r="C482" s="260"/>
      <c r="D482" s="260"/>
      <c r="E482" s="260"/>
      <c r="F482" s="260"/>
      <c r="G482" s="260"/>
      <c r="H482" s="260"/>
      <c r="I482" s="260"/>
      <c r="J482" s="260"/>
      <c r="K482" s="260"/>
      <c r="L482" s="260"/>
      <c r="M482" s="260"/>
      <c r="N482" s="260"/>
      <c r="O482" s="260"/>
      <c r="P482" s="260"/>
      <c r="Q482" s="260"/>
      <c r="R482" s="260"/>
    </row>
    <row r="484" spans="1:18">
      <c r="A484" s="32" t="s">
        <v>90</v>
      </c>
      <c r="B484" s="32" t="s">
        <v>91</v>
      </c>
      <c r="C484" s="32" t="s">
        <v>115</v>
      </c>
      <c r="D484" s="32" t="s">
        <v>119</v>
      </c>
      <c r="E484" s="32" t="s">
        <v>129</v>
      </c>
      <c r="F484" s="32" t="s">
        <v>138</v>
      </c>
      <c r="G484" s="32" t="s">
        <v>148</v>
      </c>
      <c r="H484" s="40" t="s">
        <v>153</v>
      </c>
      <c r="I484" s="32" t="s">
        <v>162</v>
      </c>
      <c r="J484" s="40" t="s">
        <v>92</v>
      </c>
      <c r="K484" s="40" t="s">
        <v>83</v>
      </c>
      <c r="L484" s="40" t="s">
        <v>93</v>
      </c>
    </row>
    <row r="485" spans="1:18">
      <c r="A485" s="35" t="s">
        <v>94</v>
      </c>
      <c r="B485" s="41">
        <v>2414</v>
      </c>
      <c r="C485" s="41">
        <v>2735</v>
      </c>
      <c r="D485" s="41">
        <v>2525</v>
      </c>
      <c r="E485" s="41">
        <v>2432</v>
      </c>
      <c r="F485" s="41">
        <v>2902</v>
      </c>
      <c r="G485" s="41">
        <v>2653</v>
      </c>
      <c r="H485" s="41">
        <v>2292</v>
      </c>
      <c r="I485" s="41">
        <v>2222</v>
      </c>
      <c r="J485" s="42">
        <v>0.2887964647777489</v>
      </c>
      <c r="K485" s="41">
        <v>20175</v>
      </c>
      <c r="L485" s="42">
        <v>0.29000402483900645</v>
      </c>
    </row>
    <row r="486" spans="1:18">
      <c r="A486" s="34" t="s">
        <v>95</v>
      </c>
      <c r="B486" s="43">
        <v>1932</v>
      </c>
      <c r="C486" s="43">
        <v>2397</v>
      </c>
      <c r="D486" s="43">
        <v>1964</v>
      </c>
      <c r="E486" s="43">
        <v>1491</v>
      </c>
      <c r="F486" s="43">
        <v>1733</v>
      </c>
      <c r="G486" s="43">
        <v>1699</v>
      </c>
      <c r="H486" s="43">
        <v>1698</v>
      </c>
      <c r="I486" s="43">
        <v>1684</v>
      </c>
      <c r="J486" s="44">
        <v>0.21887184819339744</v>
      </c>
      <c r="K486" s="43">
        <v>14598</v>
      </c>
      <c r="L486" s="44">
        <v>0.20983785648574058</v>
      </c>
    </row>
    <row r="487" spans="1:18">
      <c r="A487" s="33" t="s">
        <v>96</v>
      </c>
      <c r="B487" s="41">
        <v>1675</v>
      </c>
      <c r="C487" s="41">
        <v>1680</v>
      </c>
      <c r="D487" s="41">
        <v>1515</v>
      </c>
      <c r="E487" s="41">
        <v>1578</v>
      </c>
      <c r="F487" s="41">
        <v>2159</v>
      </c>
      <c r="G487" s="41">
        <v>2453</v>
      </c>
      <c r="H487" s="41">
        <v>2115</v>
      </c>
      <c r="I487" s="41">
        <v>1050</v>
      </c>
      <c r="J487" s="42">
        <v>0.13646997660514687</v>
      </c>
      <c r="K487" s="41">
        <v>14225</v>
      </c>
      <c r="L487" s="42">
        <v>0.2044761959521619</v>
      </c>
    </row>
    <row r="488" spans="1:18">
      <c r="A488" s="34" t="s">
        <v>97</v>
      </c>
      <c r="B488" s="43">
        <v>1370</v>
      </c>
      <c r="C488" s="43">
        <v>1823</v>
      </c>
      <c r="D488" s="43">
        <v>1826</v>
      </c>
      <c r="E488" s="43">
        <v>1797</v>
      </c>
      <c r="F488" s="43">
        <v>2056</v>
      </c>
      <c r="G488" s="43">
        <v>1867</v>
      </c>
      <c r="H488" s="43">
        <v>2121</v>
      </c>
      <c r="I488" s="43">
        <v>2080</v>
      </c>
      <c r="J488" s="44">
        <v>0.27034052508448142</v>
      </c>
      <c r="K488" s="43">
        <v>14940</v>
      </c>
      <c r="L488" s="44">
        <v>0.21475390984360626</v>
      </c>
    </row>
    <row r="489" spans="1:18">
      <c r="A489" s="33" t="s">
        <v>98</v>
      </c>
      <c r="B489" s="41">
        <v>811</v>
      </c>
      <c r="C489" s="41">
        <v>811</v>
      </c>
      <c r="D489" s="41">
        <v>738</v>
      </c>
      <c r="E489" s="41">
        <v>707</v>
      </c>
      <c r="F489" s="41">
        <v>690</v>
      </c>
      <c r="G489" s="41">
        <v>693</v>
      </c>
      <c r="H489" s="41">
        <v>522</v>
      </c>
      <c r="I489" s="41">
        <v>658</v>
      </c>
      <c r="J489" s="42">
        <v>8.552118533922537E-2</v>
      </c>
      <c r="K489" s="41">
        <v>5630</v>
      </c>
      <c r="L489" s="42">
        <v>8.0928012879484826E-2</v>
      </c>
    </row>
    <row r="490" spans="1:18">
      <c r="A490" s="34" t="s">
        <v>99</v>
      </c>
      <c r="B490" s="34">
        <v>8202</v>
      </c>
      <c r="C490" s="34">
        <v>9446</v>
      </c>
      <c r="D490" s="34">
        <v>8568</v>
      </c>
      <c r="E490" s="34">
        <v>8005</v>
      </c>
      <c r="F490" s="34">
        <v>9540</v>
      </c>
      <c r="G490" s="34">
        <v>9365</v>
      </c>
      <c r="H490" s="34">
        <v>8748</v>
      </c>
      <c r="I490" s="34">
        <f t="shared" ref="I490" si="15">SUM(I485:I489)</f>
        <v>7694</v>
      </c>
      <c r="J490" s="45">
        <v>1</v>
      </c>
      <c r="K490" s="34">
        <v>69568</v>
      </c>
      <c r="L490" s="50">
        <v>1.0000000000000002</v>
      </c>
    </row>
    <row r="494" spans="1:18">
      <c r="A494" s="260" t="s">
        <v>100</v>
      </c>
      <c r="B494" s="260"/>
      <c r="C494" s="260"/>
      <c r="D494" s="260"/>
      <c r="E494" s="260"/>
      <c r="F494" s="260"/>
      <c r="G494" s="260"/>
      <c r="H494" s="260"/>
      <c r="I494" s="260"/>
      <c r="J494" s="260"/>
      <c r="K494" s="260"/>
      <c r="L494" s="260"/>
      <c r="M494" s="260"/>
      <c r="N494" s="260"/>
      <c r="O494" s="260"/>
      <c r="P494" s="260"/>
      <c r="Q494" s="260"/>
      <c r="R494" s="260"/>
    </row>
    <row r="495" spans="1:18">
      <c r="A495" s="260"/>
      <c r="B495" s="260"/>
      <c r="C495" s="260"/>
      <c r="D495" s="260"/>
      <c r="E495" s="260"/>
      <c r="F495" s="260"/>
      <c r="G495" s="260"/>
      <c r="H495" s="260"/>
      <c r="I495" s="260"/>
      <c r="J495" s="260"/>
      <c r="K495" s="260"/>
      <c r="L495" s="260"/>
      <c r="M495" s="260"/>
      <c r="N495" s="260"/>
      <c r="O495" s="260"/>
      <c r="P495" s="260"/>
      <c r="Q495" s="260"/>
      <c r="R495" s="260"/>
    </row>
    <row r="497" spans="1:12" ht="15.75">
      <c r="A497" s="46" t="s">
        <v>101</v>
      </c>
      <c r="B497" s="46" t="s">
        <v>102</v>
      </c>
      <c r="C497" s="46" t="s">
        <v>120</v>
      </c>
      <c r="D497" s="46" t="s">
        <v>121</v>
      </c>
      <c r="E497" s="46" t="s">
        <v>130</v>
      </c>
      <c r="F497" s="46" t="s">
        <v>139</v>
      </c>
      <c r="G497" s="46" t="s">
        <v>149</v>
      </c>
      <c r="H497" s="46" t="s">
        <v>154</v>
      </c>
      <c r="I497" s="46" t="s">
        <v>163</v>
      </c>
      <c r="J497" s="46" t="s">
        <v>92</v>
      </c>
      <c r="K497" s="46" t="s">
        <v>83</v>
      </c>
      <c r="L497" s="46" t="s">
        <v>103</v>
      </c>
    </row>
    <row r="498" spans="1:12" ht="15.75">
      <c r="A498" s="36" t="s">
        <v>104</v>
      </c>
      <c r="B498" s="43">
        <v>7732</v>
      </c>
      <c r="C498" s="43">
        <v>9170</v>
      </c>
      <c r="D498" s="43">
        <v>8244</v>
      </c>
      <c r="E498" s="43">
        <v>7105</v>
      </c>
      <c r="F498" s="43">
        <v>8909</v>
      </c>
      <c r="G498" s="43">
        <v>7780</v>
      </c>
      <c r="H498" s="43">
        <v>5344</v>
      </c>
      <c r="I498" s="39">
        <v>4890</v>
      </c>
      <c r="J498" s="51">
        <v>0.61088248742569728</v>
      </c>
      <c r="K498" s="39">
        <v>59174</v>
      </c>
      <c r="L498" s="52">
        <v>0.85059222631094755</v>
      </c>
    </row>
    <row r="499" spans="1:12" ht="15.75">
      <c r="A499" s="37" t="s">
        <v>105</v>
      </c>
      <c r="B499" s="43">
        <v>468</v>
      </c>
      <c r="C499" s="43">
        <v>274</v>
      </c>
      <c r="D499" s="43">
        <v>322</v>
      </c>
      <c r="E499" s="43">
        <v>900</v>
      </c>
      <c r="F499" s="43">
        <v>608</v>
      </c>
      <c r="G499" s="43">
        <v>1583</v>
      </c>
      <c r="H499" s="43">
        <v>3272</v>
      </c>
      <c r="I499" s="39">
        <v>2747</v>
      </c>
      <c r="J499" s="51">
        <v>0.37402834933699131</v>
      </c>
      <c r="K499" s="39">
        <v>10174</v>
      </c>
      <c r="L499" s="52">
        <v>0.14624540018399265</v>
      </c>
    </row>
    <row r="500" spans="1:12" ht="15.75">
      <c r="A500" s="38" t="s">
        <v>106</v>
      </c>
      <c r="B500" s="43">
        <v>2</v>
      </c>
      <c r="C500" s="43">
        <v>2</v>
      </c>
      <c r="D500" s="43">
        <v>2</v>
      </c>
      <c r="E500" s="43">
        <v>0</v>
      </c>
      <c r="F500" s="43">
        <v>23</v>
      </c>
      <c r="G500" s="43">
        <v>2</v>
      </c>
      <c r="H500" s="43">
        <v>132</v>
      </c>
      <c r="I500" s="39">
        <v>57</v>
      </c>
      <c r="J500" s="53">
        <v>1.5089163237311385E-2</v>
      </c>
      <c r="K500" s="39">
        <v>220</v>
      </c>
      <c r="L500" s="53">
        <v>3.1623735050597978E-3</v>
      </c>
    </row>
    <row r="501" spans="1:12" ht="15.75">
      <c r="A501" s="48" t="s">
        <v>107</v>
      </c>
      <c r="B501" s="57">
        <v>8202</v>
      </c>
      <c r="C501" s="57">
        <v>9446</v>
      </c>
      <c r="D501" s="57">
        <v>8568</v>
      </c>
      <c r="E501" s="57">
        <v>8005</v>
      </c>
      <c r="F501" s="57">
        <v>9540</v>
      </c>
      <c r="G501" s="29">
        <v>9365</v>
      </c>
      <c r="H501" s="29">
        <v>8748</v>
      </c>
      <c r="I501" s="29">
        <f t="shared" ref="I501" si="16">SUM(I498:I500)</f>
        <v>7694</v>
      </c>
      <c r="J501" s="62">
        <v>1</v>
      </c>
      <c r="K501" s="29">
        <v>69568</v>
      </c>
      <c r="L501" s="62">
        <v>1</v>
      </c>
    </row>
  </sheetData>
  <mergeCells count="64">
    <mergeCell ref="A463:R463"/>
    <mergeCell ref="A400:R400"/>
    <mergeCell ref="A433:R433"/>
    <mergeCell ref="A434:R434"/>
    <mergeCell ref="A460:V460"/>
    <mergeCell ref="A462:R462"/>
    <mergeCell ref="A466:H466"/>
    <mergeCell ref="A481:R481"/>
    <mergeCell ref="A482:R482"/>
    <mergeCell ref="A494:R494"/>
    <mergeCell ref="A495:R495"/>
    <mergeCell ref="A399:R399"/>
    <mergeCell ref="A315:R315"/>
    <mergeCell ref="A316:R316"/>
    <mergeCell ref="A319:H319"/>
    <mergeCell ref="A334:R334"/>
    <mergeCell ref="A335:R335"/>
    <mergeCell ref="A356:R356"/>
    <mergeCell ref="A357:R357"/>
    <mergeCell ref="A378:V378"/>
    <mergeCell ref="A380:R380"/>
    <mergeCell ref="A381:R381"/>
    <mergeCell ref="A384:H384"/>
    <mergeCell ref="A313:V313"/>
    <mergeCell ref="A210:R210"/>
    <mergeCell ref="A229:R229"/>
    <mergeCell ref="A230:R230"/>
    <mergeCell ref="A249:V249"/>
    <mergeCell ref="A251:R251"/>
    <mergeCell ref="A252:R252"/>
    <mergeCell ref="A255:H255"/>
    <mergeCell ref="A270:R270"/>
    <mergeCell ref="A271:R271"/>
    <mergeCell ref="A292:R292"/>
    <mergeCell ref="A293:R293"/>
    <mergeCell ref="A209:R209"/>
    <mergeCell ref="A137:R137"/>
    <mergeCell ref="A138:R138"/>
    <mergeCell ref="A141:H141"/>
    <mergeCell ref="A156:R156"/>
    <mergeCell ref="A157:R157"/>
    <mergeCell ref="A178:R178"/>
    <mergeCell ref="A179:R179"/>
    <mergeCell ref="A188:V188"/>
    <mergeCell ref="A190:R190"/>
    <mergeCell ref="A191:R191"/>
    <mergeCell ref="A194:H194"/>
    <mergeCell ref="A135:V135"/>
    <mergeCell ref="A26:R26"/>
    <mergeCell ref="A47:R47"/>
    <mergeCell ref="A48:R48"/>
    <mergeCell ref="A68:V68"/>
    <mergeCell ref="A70:R70"/>
    <mergeCell ref="A71:R71"/>
    <mergeCell ref="A75:H75"/>
    <mergeCell ref="A89:R89"/>
    <mergeCell ref="A90:R90"/>
    <mergeCell ref="A111:R111"/>
    <mergeCell ref="A112:R112"/>
    <mergeCell ref="A4:V4"/>
    <mergeCell ref="A6:R6"/>
    <mergeCell ref="A7:R7"/>
    <mergeCell ref="A11:H11"/>
    <mergeCell ref="A25:R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346B8-BFF8-4A18-BBAE-840F8679834C}">
  <dimension ref="B2:M113"/>
  <sheetViews>
    <sheetView topLeftCell="A31" workbookViewId="0">
      <selection activeCell="B4" sqref="B4"/>
    </sheetView>
  </sheetViews>
  <sheetFormatPr defaultColWidth="11.42578125" defaultRowHeight="12.75"/>
  <cols>
    <col min="1" max="1" width="2.7109375" style="63" customWidth="1"/>
    <col min="2" max="2" width="12.5703125" style="63" bestFit="1" customWidth="1"/>
    <col min="3" max="3" width="12.5703125" style="64" bestFit="1" customWidth="1"/>
    <col min="4" max="4" width="12.85546875" style="64" customWidth="1"/>
    <col min="5" max="5" width="14.7109375" style="64" customWidth="1"/>
    <col min="6" max="6" width="11.42578125" style="64" bestFit="1" customWidth="1"/>
    <col min="7" max="7" width="13.5703125" style="64" customWidth="1"/>
    <col min="8" max="8" width="14.7109375" style="64" customWidth="1"/>
    <col min="9" max="9" width="12.5703125" style="66" customWidth="1"/>
    <col min="10" max="10" width="9.140625" style="64" customWidth="1"/>
    <col min="11" max="11" width="17.42578125" style="67" customWidth="1"/>
    <col min="12" max="12" width="14.5703125" style="64" customWidth="1"/>
    <col min="13" max="13" width="11.42578125" style="64"/>
    <col min="14" max="16384" width="11.42578125" style="63"/>
  </cols>
  <sheetData>
    <row r="2" spans="2:13" ht="12.75" customHeight="1">
      <c r="D2" s="261" t="s">
        <v>164</v>
      </c>
      <c r="E2" s="262"/>
      <c r="F2" s="262"/>
      <c r="G2" s="262"/>
      <c r="H2" s="262"/>
      <c r="I2" s="262"/>
      <c r="J2" s="262"/>
      <c r="K2" s="262"/>
      <c r="L2" s="262"/>
      <c r="M2" s="263"/>
    </row>
    <row r="3" spans="2:13">
      <c r="B3" s="65"/>
    </row>
    <row r="4" spans="2:13">
      <c r="D4" s="264" t="s">
        <v>165</v>
      </c>
      <c r="E4" s="265"/>
      <c r="F4" s="266"/>
      <c r="G4" s="267" t="s">
        <v>166</v>
      </c>
      <c r="H4" s="268"/>
      <c r="I4" s="269"/>
      <c r="J4" s="270" t="s">
        <v>167</v>
      </c>
      <c r="K4" s="271"/>
      <c r="L4" s="271"/>
      <c r="M4" s="272"/>
    </row>
    <row r="5" spans="2:13">
      <c r="D5" s="68" t="s">
        <v>168</v>
      </c>
      <c r="E5" s="69" t="s">
        <v>169</v>
      </c>
      <c r="F5" s="70" t="s">
        <v>170</v>
      </c>
      <c r="G5" s="71" t="s">
        <v>171</v>
      </c>
      <c r="H5" s="72" t="s">
        <v>172</v>
      </c>
      <c r="I5" s="73" t="s">
        <v>173</v>
      </c>
      <c r="J5" s="74" t="s">
        <v>174</v>
      </c>
      <c r="K5" s="75" t="s">
        <v>175</v>
      </c>
      <c r="L5" s="76" t="s">
        <v>176</v>
      </c>
      <c r="M5" s="77" t="s">
        <v>177</v>
      </c>
    </row>
    <row r="6" spans="2:13">
      <c r="C6" s="78" t="s">
        <v>178</v>
      </c>
      <c r="D6" s="79">
        <v>61444</v>
      </c>
      <c r="E6" s="80">
        <v>59669</v>
      </c>
      <c r="F6" s="81">
        <v>1775</v>
      </c>
      <c r="G6" s="82">
        <f t="shared" ref="G6:G9" si="0">(100%*E6)/D6</f>
        <v>0.97111190677690251</v>
      </c>
      <c r="H6" s="82">
        <f t="shared" ref="H6:H9" si="1">(100%*F6)/D6</f>
        <v>2.8888093223097454E-2</v>
      </c>
      <c r="I6" s="82">
        <v>0.76739999999999997</v>
      </c>
      <c r="J6" s="83">
        <v>24</v>
      </c>
      <c r="K6" s="84">
        <v>239</v>
      </c>
      <c r="L6" s="85">
        <v>0</v>
      </c>
      <c r="M6" s="86">
        <v>0</v>
      </c>
    </row>
    <row r="7" spans="2:13">
      <c r="C7" s="87" t="s">
        <v>179</v>
      </c>
      <c r="D7" s="88">
        <v>1847</v>
      </c>
      <c r="E7" s="89">
        <v>1565</v>
      </c>
      <c r="F7" s="90">
        <v>282</v>
      </c>
      <c r="G7" s="91">
        <f t="shared" si="0"/>
        <v>0.84731997834325934</v>
      </c>
      <c r="H7" s="91">
        <f t="shared" si="1"/>
        <v>0.15268002165674066</v>
      </c>
      <c r="I7" s="91">
        <v>0.70930000000000004</v>
      </c>
      <c r="J7" s="92">
        <v>27</v>
      </c>
      <c r="K7" s="67">
        <v>203</v>
      </c>
      <c r="L7" s="93">
        <v>0</v>
      </c>
      <c r="M7" s="94">
        <v>0</v>
      </c>
    </row>
    <row r="8" spans="2:13">
      <c r="C8" s="87" t="s">
        <v>180</v>
      </c>
      <c r="D8" s="95">
        <v>1468</v>
      </c>
      <c r="E8" s="96">
        <v>1277</v>
      </c>
      <c r="F8" s="90">
        <v>191</v>
      </c>
      <c r="G8" s="97">
        <f t="shared" si="0"/>
        <v>0.86989100817438691</v>
      </c>
      <c r="H8" s="97">
        <f t="shared" si="1"/>
        <v>0.13010899182561309</v>
      </c>
      <c r="I8" s="97">
        <v>0.72340000000000004</v>
      </c>
      <c r="J8" s="92">
        <v>34</v>
      </c>
      <c r="K8" s="67">
        <v>240</v>
      </c>
      <c r="L8" s="93">
        <v>0</v>
      </c>
      <c r="M8" s="94">
        <v>0</v>
      </c>
    </row>
    <row r="9" spans="2:13">
      <c r="C9" s="98" t="s">
        <v>181</v>
      </c>
      <c r="D9" s="99">
        <f>SUM(D6:D8)</f>
        <v>64759</v>
      </c>
      <c r="E9" s="99">
        <f>SUM(E6:E8)</f>
        <v>62511</v>
      </c>
      <c r="F9" s="81">
        <f>SUM(F6:F8)</f>
        <v>2248</v>
      </c>
      <c r="G9" s="100">
        <f t="shared" si="0"/>
        <v>0.9652866782995414</v>
      </c>
      <c r="H9" s="91">
        <f t="shared" si="1"/>
        <v>3.4713321700458627E-2</v>
      </c>
      <c r="I9" s="97">
        <v>0.76470000000000005</v>
      </c>
      <c r="J9" s="101">
        <v>25</v>
      </c>
      <c r="K9" s="102">
        <v>238</v>
      </c>
      <c r="L9" s="103">
        <v>0</v>
      </c>
      <c r="M9" s="104">
        <v>0</v>
      </c>
    </row>
    <row r="10" spans="2:13">
      <c r="C10" s="98" t="s">
        <v>182</v>
      </c>
      <c r="D10" s="105"/>
      <c r="E10" s="106"/>
      <c r="F10" s="107"/>
      <c r="G10" s="108"/>
      <c r="H10" s="82"/>
      <c r="I10" s="109"/>
      <c r="J10" s="110"/>
      <c r="K10" s="111"/>
      <c r="L10" s="112"/>
      <c r="M10" s="113"/>
    </row>
    <row r="11" spans="2:13">
      <c r="C11" s="114" t="s">
        <v>183</v>
      </c>
      <c r="D11" s="115">
        <f>SUM(D9:D10)</f>
        <v>64759</v>
      </c>
      <c r="E11" s="116">
        <f>SUM(E9:E10)</f>
        <v>62511</v>
      </c>
      <c r="F11" s="117">
        <f>SUM(F9:F10)</f>
        <v>2248</v>
      </c>
      <c r="G11" s="118">
        <f t="shared" ref="G11" si="2">(100%*E11)/D11</f>
        <v>0.9652866782995414</v>
      </c>
      <c r="H11" s="119">
        <f t="shared" ref="H11" si="3">(100%*F11)/D11</f>
        <v>3.4713321700458627E-2</v>
      </c>
      <c r="I11" s="120">
        <f>I9</f>
        <v>0.76470000000000005</v>
      </c>
      <c r="J11" s="121">
        <v>25</v>
      </c>
      <c r="K11" s="122">
        <v>238</v>
      </c>
      <c r="L11" s="123">
        <v>0</v>
      </c>
      <c r="M11" s="124">
        <v>0</v>
      </c>
    </row>
    <row r="13" spans="2:13" s="132" customFormat="1" ht="12.75" customHeight="1">
      <c r="B13" s="125" t="s">
        <v>184</v>
      </c>
      <c r="C13" s="126" t="s">
        <v>185</v>
      </c>
      <c r="D13" s="127" t="s">
        <v>168</v>
      </c>
      <c r="E13" s="127" t="s">
        <v>169</v>
      </c>
      <c r="F13" s="128" t="s">
        <v>170</v>
      </c>
      <c r="G13" s="129" t="s">
        <v>171</v>
      </c>
      <c r="H13" s="127" t="s">
        <v>172</v>
      </c>
      <c r="I13" s="130" t="s">
        <v>186</v>
      </c>
      <c r="J13" s="129" t="s">
        <v>174</v>
      </c>
      <c r="K13" s="131" t="s">
        <v>175</v>
      </c>
      <c r="L13" s="127" t="s">
        <v>176</v>
      </c>
      <c r="M13" s="128" t="s">
        <v>177</v>
      </c>
    </row>
    <row r="14" spans="2:13">
      <c r="B14" s="78" t="s">
        <v>178</v>
      </c>
      <c r="C14" s="133">
        <v>45139</v>
      </c>
      <c r="D14" s="134">
        <v>2865</v>
      </c>
      <c r="E14" s="134">
        <v>2855</v>
      </c>
      <c r="F14" s="135">
        <v>10</v>
      </c>
      <c r="G14" s="100">
        <f t="shared" ref="G14:G77" si="4">(100%*E14)/D14</f>
        <v>0.99650959860383947</v>
      </c>
      <c r="H14" s="91">
        <f t="shared" ref="H14:H77" si="5">(100%*F14)/D14</f>
        <v>3.4904013961605585E-3</v>
      </c>
      <c r="I14" s="136">
        <v>94.1</v>
      </c>
      <c r="J14" s="137">
        <v>4</v>
      </c>
      <c r="K14" s="138">
        <v>245</v>
      </c>
      <c r="L14" s="93">
        <v>0</v>
      </c>
      <c r="M14" s="94">
        <v>0</v>
      </c>
    </row>
    <row r="15" spans="2:13">
      <c r="B15" s="87" t="s">
        <v>179</v>
      </c>
      <c r="C15" s="139">
        <v>45139</v>
      </c>
      <c r="D15" s="140">
        <v>77</v>
      </c>
      <c r="E15" s="140">
        <v>72</v>
      </c>
      <c r="F15" s="141">
        <v>5</v>
      </c>
      <c r="G15" s="100">
        <f t="shared" si="4"/>
        <v>0.93506493506493504</v>
      </c>
      <c r="H15" s="91">
        <f t="shared" si="5"/>
        <v>6.4935064935064929E-2</v>
      </c>
      <c r="I15" s="136">
        <v>89.61</v>
      </c>
      <c r="J15" s="137">
        <v>5</v>
      </c>
      <c r="K15" s="138">
        <v>208</v>
      </c>
      <c r="L15" s="93">
        <v>0</v>
      </c>
      <c r="M15" s="94">
        <v>0</v>
      </c>
    </row>
    <row r="16" spans="2:13">
      <c r="B16" s="87" t="s">
        <v>180</v>
      </c>
      <c r="C16" s="139">
        <v>45139</v>
      </c>
      <c r="D16" s="140">
        <v>48</v>
      </c>
      <c r="E16" s="140">
        <v>48</v>
      </c>
      <c r="F16" s="141">
        <v>0</v>
      </c>
      <c r="G16" s="100">
        <f t="shared" si="4"/>
        <v>1</v>
      </c>
      <c r="H16" s="91">
        <f t="shared" si="5"/>
        <v>0</v>
      </c>
      <c r="I16" s="136">
        <v>95.83</v>
      </c>
      <c r="J16" s="137">
        <v>3</v>
      </c>
      <c r="K16" s="138">
        <v>250</v>
      </c>
      <c r="L16" s="93">
        <v>0</v>
      </c>
      <c r="M16" s="94">
        <v>0</v>
      </c>
    </row>
    <row r="17" spans="2:13">
      <c r="B17" s="142" t="s">
        <v>147</v>
      </c>
      <c r="C17" s="143">
        <v>45139</v>
      </c>
      <c r="D17" s="144">
        <f>SUM(D14:D16)</f>
        <v>2990</v>
      </c>
      <c r="E17" s="144">
        <f>SUM(E14:E16)</f>
        <v>2975</v>
      </c>
      <c r="F17" s="145">
        <f>SUM(F14:F16)</f>
        <v>15</v>
      </c>
      <c r="G17" s="146">
        <f t="shared" si="4"/>
        <v>0.99498327759197325</v>
      </c>
      <c r="H17" s="147">
        <f t="shared" si="5"/>
        <v>5.016722408026756E-3</v>
      </c>
      <c r="I17" s="148">
        <v>94.01</v>
      </c>
      <c r="J17" s="149">
        <v>4</v>
      </c>
      <c r="K17" s="150">
        <v>244</v>
      </c>
      <c r="L17" s="151">
        <v>0</v>
      </c>
      <c r="M17" s="152">
        <v>0</v>
      </c>
    </row>
    <row r="18" spans="2:13">
      <c r="B18" s="87" t="s">
        <v>178</v>
      </c>
      <c r="C18" s="139">
        <v>45140</v>
      </c>
      <c r="D18" s="153">
        <v>2716</v>
      </c>
      <c r="E18" s="140">
        <v>2547</v>
      </c>
      <c r="F18" s="141">
        <v>169</v>
      </c>
      <c r="G18" s="108">
        <f t="shared" si="4"/>
        <v>0.93777614138438881</v>
      </c>
      <c r="H18" s="82">
        <f t="shared" si="5"/>
        <v>6.2223858615611194E-2</v>
      </c>
      <c r="I18" s="154">
        <v>70.319999999999993</v>
      </c>
      <c r="J18" s="155">
        <v>37</v>
      </c>
      <c r="K18" s="156">
        <v>241</v>
      </c>
      <c r="L18" s="85">
        <v>0</v>
      </c>
      <c r="M18" s="86">
        <v>0</v>
      </c>
    </row>
    <row r="19" spans="2:13">
      <c r="B19" s="87" t="s">
        <v>179</v>
      </c>
      <c r="C19" s="139">
        <v>45140</v>
      </c>
      <c r="D19" s="153">
        <v>81</v>
      </c>
      <c r="E19" s="140">
        <v>60</v>
      </c>
      <c r="F19" s="141">
        <v>21</v>
      </c>
      <c r="G19" s="100">
        <f t="shared" si="4"/>
        <v>0.7407407407407407</v>
      </c>
      <c r="H19" s="91">
        <f t="shared" si="5"/>
        <v>0.25925925925925924</v>
      </c>
      <c r="I19" s="136">
        <v>61.73</v>
      </c>
      <c r="J19" s="137">
        <v>10</v>
      </c>
      <c r="K19" s="138">
        <v>199</v>
      </c>
      <c r="L19" s="93">
        <v>0</v>
      </c>
      <c r="M19" s="94">
        <v>0</v>
      </c>
    </row>
    <row r="20" spans="2:13">
      <c r="B20" s="87" t="s">
        <v>180</v>
      </c>
      <c r="C20" s="139">
        <v>45140</v>
      </c>
      <c r="D20" s="153">
        <v>68</v>
      </c>
      <c r="E20" s="140">
        <v>47</v>
      </c>
      <c r="F20" s="141">
        <v>21</v>
      </c>
      <c r="G20" s="100">
        <f t="shared" si="4"/>
        <v>0.69117647058823528</v>
      </c>
      <c r="H20" s="91">
        <f t="shared" si="5"/>
        <v>0.30882352941176472</v>
      </c>
      <c r="I20" s="136">
        <v>63.24</v>
      </c>
      <c r="J20" s="137">
        <v>13</v>
      </c>
      <c r="K20" s="138">
        <v>233</v>
      </c>
      <c r="L20" s="93">
        <v>0</v>
      </c>
      <c r="M20" s="94">
        <v>0</v>
      </c>
    </row>
    <row r="21" spans="2:13">
      <c r="B21" s="142" t="s">
        <v>147</v>
      </c>
      <c r="C21" s="143">
        <v>45140</v>
      </c>
      <c r="D21" s="157">
        <f>SUM(D18:D20)</f>
        <v>2865</v>
      </c>
      <c r="E21" s="144">
        <f>SUM(E18:E20)</f>
        <v>2654</v>
      </c>
      <c r="F21" s="145">
        <f>SUM(F18:F20)</f>
        <v>211</v>
      </c>
      <c r="G21" s="158">
        <f t="shared" si="4"/>
        <v>0.92635253054101219</v>
      </c>
      <c r="H21" s="159">
        <f t="shared" si="5"/>
        <v>7.3647469458987785E-2</v>
      </c>
      <c r="I21" s="148">
        <v>69.91</v>
      </c>
      <c r="J21" s="160">
        <v>36</v>
      </c>
      <c r="K21" s="161">
        <v>240</v>
      </c>
      <c r="L21" s="162">
        <v>0</v>
      </c>
      <c r="M21" s="163">
        <v>0</v>
      </c>
    </row>
    <row r="22" spans="2:13">
      <c r="B22" s="87" t="s">
        <v>178</v>
      </c>
      <c r="C22" s="139">
        <v>45141</v>
      </c>
      <c r="D22" s="153">
        <v>2872</v>
      </c>
      <c r="E22" s="140">
        <v>2743</v>
      </c>
      <c r="F22" s="141">
        <v>129</v>
      </c>
      <c r="G22" s="108">
        <f t="shared" si="4"/>
        <v>0.95508356545961004</v>
      </c>
      <c r="H22" s="82">
        <f t="shared" si="5"/>
        <v>4.4916434540389974E-2</v>
      </c>
      <c r="I22" s="154">
        <v>77.05</v>
      </c>
      <c r="J22" s="164">
        <v>28</v>
      </c>
      <c r="K22" s="156">
        <v>201</v>
      </c>
      <c r="L22" s="85">
        <v>0</v>
      </c>
      <c r="M22" s="86">
        <v>0</v>
      </c>
    </row>
    <row r="23" spans="2:13">
      <c r="B23" s="87" t="s">
        <v>179</v>
      </c>
      <c r="C23" s="139">
        <v>45141</v>
      </c>
      <c r="D23" s="153">
        <v>72</v>
      </c>
      <c r="E23" s="140">
        <v>46</v>
      </c>
      <c r="F23" s="141">
        <v>26</v>
      </c>
      <c r="G23" s="100">
        <f t="shared" si="4"/>
        <v>0.63888888888888884</v>
      </c>
      <c r="H23" s="91">
        <f t="shared" si="5"/>
        <v>0.3611111111111111</v>
      </c>
      <c r="I23" s="136">
        <v>55.56</v>
      </c>
      <c r="J23" s="165">
        <v>59</v>
      </c>
      <c r="K23" s="138">
        <v>202</v>
      </c>
      <c r="L23" s="93">
        <v>0</v>
      </c>
      <c r="M23" s="94">
        <v>0</v>
      </c>
    </row>
    <row r="24" spans="2:13">
      <c r="B24" s="87" t="s">
        <v>180</v>
      </c>
      <c r="C24" s="139">
        <v>45141</v>
      </c>
      <c r="D24" s="153">
        <v>84</v>
      </c>
      <c r="E24" s="140">
        <v>69</v>
      </c>
      <c r="F24" s="141">
        <v>15</v>
      </c>
      <c r="G24" s="100">
        <f t="shared" si="4"/>
        <v>0.8214285714285714</v>
      </c>
      <c r="H24" s="91">
        <f t="shared" si="5"/>
        <v>0.17857142857142858</v>
      </c>
      <c r="I24" s="136">
        <v>75</v>
      </c>
      <c r="J24" s="165">
        <v>18</v>
      </c>
      <c r="K24" s="138">
        <v>242</v>
      </c>
      <c r="L24" s="93">
        <v>1</v>
      </c>
      <c r="M24" s="94">
        <v>0</v>
      </c>
    </row>
    <row r="25" spans="2:13">
      <c r="B25" s="142" t="s">
        <v>147</v>
      </c>
      <c r="C25" s="143">
        <v>45141</v>
      </c>
      <c r="D25" s="157">
        <f>SUM(D22:D24)</f>
        <v>3028</v>
      </c>
      <c r="E25" s="144">
        <f>SUM(E22:E24)</f>
        <v>2858</v>
      </c>
      <c r="F25" s="145">
        <f>SUM(F22:F24)</f>
        <v>170</v>
      </c>
      <c r="G25" s="146">
        <f t="shared" si="4"/>
        <v>0.9438573315719947</v>
      </c>
      <c r="H25" s="147">
        <f t="shared" si="5"/>
        <v>5.6142668428005284E-2</v>
      </c>
      <c r="I25" s="148">
        <v>76.489999999999995</v>
      </c>
      <c r="J25" s="150">
        <v>28</v>
      </c>
      <c r="K25" s="150">
        <v>202</v>
      </c>
      <c r="L25" s="162">
        <v>0</v>
      </c>
      <c r="M25" s="163">
        <v>0</v>
      </c>
    </row>
    <row r="26" spans="2:13">
      <c r="B26" s="87" t="s">
        <v>178</v>
      </c>
      <c r="C26" s="139">
        <v>45142</v>
      </c>
      <c r="D26" s="153">
        <v>2416</v>
      </c>
      <c r="E26" s="140">
        <v>2373</v>
      </c>
      <c r="F26" s="141">
        <v>43</v>
      </c>
      <c r="G26" s="108">
        <f t="shared" si="4"/>
        <v>0.98220198675496684</v>
      </c>
      <c r="H26" s="82">
        <f t="shared" si="5"/>
        <v>1.7798013245033113E-2</v>
      </c>
      <c r="I26" s="154">
        <v>84.15</v>
      </c>
      <c r="J26" s="164">
        <v>15</v>
      </c>
      <c r="K26" s="156">
        <v>238</v>
      </c>
      <c r="L26" s="85">
        <v>0</v>
      </c>
      <c r="M26" s="86">
        <v>0</v>
      </c>
    </row>
    <row r="27" spans="2:13">
      <c r="B27" s="87" t="s">
        <v>179</v>
      </c>
      <c r="C27" s="139">
        <v>45142</v>
      </c>
      <c r="D27" s="153">
        <v>60</v>
      </c>
      <c r="E27" s="140">
        <v>53</v>
      </c>
      <c r="F27" s="141">
        <v>7</v>
      </c>
      <c r="G27" s="100">
        <f t="shared" si="4"/>
        <v>0.8833333333333333</v>
      </c>
      <c r="H27" s="91">
        <f t="shared" si="5"/>
        <v>0.11666666666666667</v>
      </c>
      <c r="I27" s="136">
        <v>78.33</v>
      </c>
      <c r="J27" s="165">
        <v>17</v>
      </c>
      <c r="K27" s="138">
        <v>183</v>
      </c>
      <c r="L27" s="93">
        <v>0</v>
      </c>
      <c r="M27" s="94">
        <v>0</v>
      </c>
    </row>
    <row r="28" spans="2:13">
      <c r="B28" s="87" t="s">
        <v>180</v>
      </c>
      <c r="C28" s="139">
        <v>45142</v>
      </c>
      <c r="D28" s="153">
        <v>62</v>
      </c>
      <c r="E28" s="140">
        <v>61</v>
      </c>
      <c r="F28" s="141">
        <v>1</v>
      </c>
      <c r="G28" s="100">
        <f t="shared" si="4"/>
        <v>0.9838709677419355</v>
      </c>
      <c r="H28" s="91">
        <f t="shared" si="5"/>
        <v>1.6129032258064516E-2</v>
      </c>
      <c r="I28" s="136">
        <v>79.03</v>
      </c>
      <c r="J28" s="165">
        <v>34</v>
      </c>
      <c r="K28" s="138">
        <v>212</v>
      </c>
      <c r="L28" s="93">
        <v>0</v>
      </c>
      <c r="M28" s="94">
        <v>0</v>
      </c>
    </row>
    <row r="29" spans="2:13">
      <c r="B29" s="142" t="s">
        <v>147</v>
      </c>
      <c r="C29" s="143">
        <v>45142</v>
      </c>
      <c r="D29" s="157">
        <f>SUM(D26:D28)</f>
        <v>2538</v>
      </c>
      <c r="E29" s="144">
        <f>SUM(E26:E28)</f>
        <v>2487</v>
      </c>
      <c r="F29" s="145">
        <f>SUM(F26:F28)</f>
        <v>51</v>
      </c>
      <c r="G29" s="146">
        <f t="shared" si="4"/>
        <v>0.97990543735224589</v>
      </c>
      <c r="H29" s="147">
        <f t="shared" si="5"/>
        <v>2.0094562647754138E-2</v>
      </c>
      <c r="I29" s="148">
        <v>83.88</v>
      </c>
      <c r="J29" s="150">
        <v>16</v>
      </c>
      <c r="K29" s="150">
        <v>236</v>
      </c>
      <c r="L29" s="162">
        <v>0</v>
      </c>
      <c r="M29" s="163">
        <v>0</v>
      </c>
    </row>
    <row r="30" spans="2:13">
      <c r="B30" s="87" t="s">
        <v>178</v>
      </c>
      <c r="C30" s="139">
        <v>45143</v>
      </c>
      <c r="D30" s="153">
        <v>901</v>
      </c>
      <c r="E30" s="140">
        <v>901</v>
      </c>
      <c r="F30" s="141">
        <v>0</v>
      </c>
      <c r="G30" s="108">
        <f t="shared" si="4"/>
        <v>1</v>
      </c>
      <c r="H30" s="82">
        <f t="shared" si="5"/>
        <v>0</v>
      </c>
      <c r="I30" s="154">
        <v>98.22</v>
      </c>
      <c r="J30" s="164">
        <v>1</v>
      </c>
      <c r="K30" s="156">
        <v>235</v>
      </c>
      <c r="L30" s="85">
        <v>0</v>
      </c>
      <c r="M30" s="86">
        <v>0</v>
      </c>
    </row>
    <row r="31" spans="2:13">
      <c r="B31" s="87" t="s">
        <v>179</v>
      </c>
      <c r="C31" s="139">
        <v>45143</v>
      </c>
      <c r="D31" s="153">
        <v>32</v>
      </c>
      <c r="E31" s="140">
        <v>32</v>
      </c>
      <c r="F31" s="141">
        <v>0</v>
      </c>
      <c r="G31" s="100">
        <f t="shared" si="4"/>
        <v>1</v>
      </c>
      <c r="H31" s="91">
        <f t="shared" si="5"/>
        <v>0</v>
      </c>
      <c r="I31" s="136">
        <v>100</v>
      </c>
      <c r="J31" s="165">
        <v>0</v>
      </c>
      <c r="K31" s="138">
        <v>252</v>
      </c>
      <c r="L31" s="93">
        <v>0</v>
      </c>
      <c r="M31" s="94">
        <v>0</v>
      </c>
    </row>
    <row r="32" spans="2:13">
      <c r="B32" s="87" t="s">
        <v>180</v>
      </c>
      <c r="C32" s="139">
        <v>45143</v>
      </c>
      <c r="D32" s="153">
        <v>23</v>
      </c>
      <c r="E32" s="140">
        <v>23</v>
      </c>
      <c r="F32" s="141">
        <v>0</v>
      </c>
      <c r="G32" s="100">
        <f t="shared" si="4"/>
        <v>1</v>
      </c>
      <c r="H32" s="91">
        <f t="shared" si="5"/>
        <v>0</v>
      </c>
      <c r="I32" s="136">
        <v>100</v>
      </c>
      <c r="J32" s="165">
        <v>0</v>
      </c>
      <c r="K32" s="138">
        <v>265</v>
      </c>
      <c r="L32" s="93">
        <v>0</v>
      </c>
      <c r="M32" s="94">
        <v>0</v>
      </c>
    </row>
    <row r="33" spans="2:13">
      <c r="B33" s="142" t="s">
        <v>147</v>
      </c>
      <c r="C33" s="143">
        <v>45143</v>
      </c>
      <c r="D33" s="157">
        <f>SUM(D30:D32)</f>
        <v>956</v>
      </c>
      <c r="E33" s="144">
        <f>SUM(E30:E32)</f>
        <v>956</v>
      </c>
      <c r="F33" s="145">
        <f>SUM(F30:F32)</f>
        <v>0</v>
      </c>
      <c r="G33" s="146">
        <f t="shared" si="4"/>
        <v>1</v>
      </c>
      <c r="H33" s="147">
        <f t="shared" si="5"/>
        <v>0</v>
      </c>
      <c r="I33" s="148">
        <v>98.33</v>
      </c>
      <c r="J33" s="150">
        <v>1</v>
      </c>
      <c r="K33" s="150">
        <v>236</v>
      </c>
      <c r="L33" s="162">
        <v>0</v>
      </c>
      <c r="M33" s="163">
        <v>0</v>
      </c>
    </row>
    <row r="34" spans="2:13">
      <c r="B34" s="87" t="s">
        <v>178</v>
      </c>
      <c r="C34" s="139">
        <v>45146</v>
      </c>
      <c r="D34" s="153">
        <v>3475</v>
      </c>
      <c r="E34" s="140">
        <v>3411</v>
      </c>
      <c r="F34" s="141">
        <v>64</v>
      </c>
      <c r="G34" s="108">
        <f t="shared" si="4"/>
        <v>0.98158273381294969</v>
      </c>
      <c r="H34" s="82">
        <f t="shared" si="5"/>
        <v>1.8417266187050359E-2</v>
      </c>
      <c r="I34" s="154">
        <v>72.95</v>
      </c>
      <c r="J34" s="164">
        <v>24</v>
      </c>
      <c r="K34" s="156">
        <v>245</v>
      </c>
      <c r="L34" s="93">
        <v>0</v>
      </c>
      <c r="M34" s="86">
        <v>0</v>
      </c>
    </row>
    <row r="35" spans="2:13">
      <c r="B35" s="87" t="s">
        <v>179</v>
      </c>
      <c r="C35" s="139">
        <v>45146</v>
      </c>
      <c r="D35" s="153">
        <v>119</v>
      </c>
      <c r="E35" s="140">
        <v>98</v>
      </c>
      <c r="F35" s="141">
        <v>21</v>
      </c>
      <c r="G35" s="100">
        <f t="shared" si="4"/>
        <v>0.82352941176470584</v>
      </c>
      <c r="H35" s="91">
        <f t="shared" si="5"/>
        <v>0.17647058823529413</v>
      </c>
      <c r="I35" s="136">
        <v>57.98</v>
      </c>
      <c r="J35" s="165">
        <v>33</v>
      </c>
      <c r="K35" s="138">
        <v>204</v>
      </c>
      <c r="L35" s="64">
        <v>0</v>
      </c>
      <c r="M35" s="94">
        <v>0</v>
      </c>
    </row>
    <row r="36" spans="2:13">
      <c r="B36" s="87" t="s">
        <v>180</v>
      </c>
      <c r="C36" s="139">
        <v>45146</v>
      </c>
      <c r="D36" s="153">
        <v>82</v>
      </c>
      <c r="E36" s="140">
        <v>74</v>
      </c>
      <c r="F36" s="141">
        <v>8</v>
      </c>
      <c r="G36" s="100">
        <f t="shared" si="4"/>
        <v>0.90243902439024393</v>
      </c>
      <c r="H36" s="91">
        <f t="shared" si="5"/>
        <v>9.7560975609756101E-2</v>
      </c>
      <c r="I36" s="136">
        <v>70.73</v>
      </c>
      <c r="J36" s="165">
        <v>32</v>
      </c>
      <c r="K36" s="138">
        <v>267</v>
      </c>
      <c r="L36" s="93">
        <v>0</v>
      </c>
      <c r="M36" s="94">
        <v>0</v>
      </c>
    </row>
    <row r="37" spans="2:13">
      <c r="B37" s="142" t="s">
        <v>147</v>
      </c>
      <c r="C37" s="143">
        <v>45146</v>
      </c>
      <c r="D37" s="157">
        <f>SUM(D34:D36)</f>
        <v>3676</v>
      </c>
      <c r="E37" s="144">
        <f>SUM(E34:E36)</f>
        <v>3583</v>
      </c>
      <c r="F37" s="145">
        <f>SUM(F34:F36)</f>
        <v>93</v>
      </c>
      <c r="G37" s="146">
        <f t="shared" si="4"/>
        <v>0.97470076169749731</v>
      </c>
      <c r="H37" s="147">
        <f t="shared" si="5"/>
        <v>2.5299238302502719E-2</v>
      </c>
      <c r="I37" s="148">
        <v>72.42</v>
      </c>
      <c r="J37" s="150">
        <v>24</v>
      </c>
      <c r="K37" s="150">
        <v>244</v>
      </c>
      <c r="L37" s="162">
        <v>0</v>
      </c>
      <c r="M37" s="163">
        <v>0</v>
      </c>
    </row>
    <row r="38" spans="2:13">
      <c r="B38" s="87" t="s">
        <v>178</v>
      </c>
      <c r="C38" s="139">
        <v>45147</v>
      </c>
      <c r="D38" s="153">
        <v>2879</v>
      </c>
      <c r="E38" s="140">
        <v>2866</v>
      </c>
      <c r="F38" s="141">
        <v>13</v>
      </c>
      <c r="G38" s="108">
        <f t="shared" si="4"/>
        <v>0.99548454324418201</v>
      </c>
      <c r="H38" s="82">
        <f t="shared" si="5"/>
        <v>4.5154567558179926E-3</v>
      </c>
      <c r="I38" s="154">
        <v>91.77</v>
      </c>
      <c r="J38" s="164">
        <v>6</v>
      </c>
      <c r="K38" s="156">
        <v>238</v>
      </c>
      <c r="L38" s="85">
        <v>0</v>
      </c>
      <c r="M38" s="86">
        <v>0</v>
      </c>
    </row>
    <row r="39" spans="2:13">
      <c r="B39" s="87" t="s">
        <v>179</v>
      </c>
      <c r="C39" s="139">
        <v>45147</v>
      </c>
      <c r="D39" s="153">
        <v>72</v>
      </c>
      <c r="E39" s="140">
        <v>69</v>
      </c>
      <c r="F39" s="141">
        <v>3</v>
      </c>
      <c r="G39" s="100">
        <f t="shared" si="4"/>
        <v>0.95833333333333337</v>
      </c>
      <c r="H39" s="91">
        <f t="shared" si="5"/>
        <v>4.1666666666666664E-2</v>
      </c>
      <c r="I39" s="136">
        <v>83.33</v>
      </c>
      <c r="J39" s="165">
        <v>9</v>
      </c>
      <c r="K39" s="138">
        <v>183</v>
      </c>
      <c r="L39" s="93">
        <v>0</v>
      </c>
      <c r="M39" s="94">
        <v>0</v>
      </c>
    </row>
    <row r="40" spans="2:13">
      <c r="B40" s="87" t="s">
        <v>180</v>
      </c>
      <c r="C40" s="139">
        <v>45147</v>
      </c>
      <c r="D40" s="153">
        <v>72</v>
      </c>
      <c r="E40" s="140">
        <v>71</v>
      </c>
      <c r="F40" s="141">
        <v>1</v>
      </c>
      <c r="G40" s="100">
        <f t="shared" si="4"/>
        <v>0.98611111111111116</v>
      </c>
      <c r="H40" s="91">
        <f t="shared" si="5"/>
        <v>1.3888888888888888E-2</v>
      </c>
      <c r="I40" s="136">
        <v>77.78</v>
      </c>
      <c r="J40" s="165">
        <v>22</v>
      </c>
      <c r="K40" s="138">
        <v>235</v>
      </c>
      <c r="L40" s="93">
        <v>0</v>
      </c>
      <c r="M40" s="94">
        <v>0</v>
      </c>
    </row>
    <row r="41" spans="2:13">
      <c r="B41" s="142" t="s">
        <v>147</v>
      </c>
      <c r="C41" s="143">
        <v>45147</v>
      </c>
      <c r="D41" s="157">
        <f>SUM(D38:D40)</f>
        <v>3023</v>
      </c>
      <c r="E41" s="144">
        <f>SUM(E38:E40)</f>
        <v>3006</v>
      </c>
      <c r="F41" s="145">
        <f>SUM(F38:F40)</f>
        <v>17</v>
      </c>
      <c r="G41" s="146">
        <f t="shared" si="4"/>
        <v>0.99437644723784324</v>
      </c>
      <c r="H41" s="147">
        <f t="shared" si="5"/>
        <v>5.6235527621567982E-3</v>
      </c>
      <c r="I41" s="148">
        <v>91.23</v>
      </c>
      <c r="J41" s="150">
        <v>6</v>
      </c>
      <c r="K41" s="150">
        <v>237</v>
      </c>
      <c r="L41" s="162">
        <v>0</v>
      </c>
      <c r="M41" s="163">
        <v>0</v>
      </c>
    </row>
    <row r="42" spans="2:13">
      <c r="B42" s="87" t="s">
        <v>178</v>
      </c>
      <c r="C42" s="139">
        <v>45148</v>
      </c>
      <c r="D42" s="153">
        <v>2584</v>
      </c>
      <c r="E42" s="140">
        <v>2550</v>
      </c>
      <c r="F42" s="141">
        <v>34</v>
      </c>
      <c r="G42" s="108">
        <f t="shared" si="4"/>
        <v>0.98684210526315785</v>
      </c>
      <c r="H42" s="82">
        <f t="shared" si="5"/>
        <v>1.3157894736842105E-2</v>
      </c>
      <c r="I42" s="154">
        <v>85.14</v>
      </c>
      <c r="J42" s="164">
        <v>12</v>
      </c>
      <c r="K42" s="156">
        <v>236</v>
      </c>
      <c r="L42" s="85">
        <v>0</v>
      </c>
      <c r="M42" s="86">
        <v>0</v>
      </c>
    </row>
    <row r="43" spans="2:13">
      <c r="B43" s="87" t="s">
        <v>179</v>
      </c>
      <c r="C43" s="139">
        <v>45148</v>
      </c>
      <c r="D43" s="153">
        <v>77</v>
      </c>
      <c r="E43" s="140">
        <v>75</v>
      </c>
      <c r="F43" s="141">
        <v>2</v>
      </c>
      <c r="G43" s="100">
        <f t="shared" si="4"/>
        <v>0.97402597402597402</v>
      </c>
      <c r="H43" s="91">
        <f t="shared" si="5"/>
        <v>2.5974025974025976E-2</v>
      </c>
      <c r="I43" s="136">
        <v>85.71</v>
      </c>
      <c r="J43" s="165">
        <v>19</v>
      </c>
      <c r="K43" s="138">
        <v>188</v>
      </c>
      <c r="L43" s="93">
        <v>0</v>
      </c>
      <c r="M43" s="94">
        <v>0</v>
      </c>
    </row>
    <row r="44" spans="2:13">
      <c r="B44" s="87" t="s">
        <v>180</v>
      </c>
      <c r="C44" s="139">
        <v>45148</v>
      </c>
      <c r="D44" s="153">
        <v>69</v>
      </c>
      <c r="E44" s="140">
        <v>68</v>
      </c>
      <c r="F44" s="141">
        <v>1</v>
      </c>
      <c r="G44" s="100">
        <f t="shared" si="4"/>
        <v>0.98550724637681164</v>
      </c>
      <c r="H44" s="91">
        <f t="shared" si="5"/>
        <v>1.4492753623188406E-2</v>
      </c>
      <c r="I44" s="136">
        <v>78.260000000000005</v>
      </c>
      <c r="J44" s="165">
        <v>25</v>
      </c>
      <c r="K44" s="138">
        <v>232</v>
      </c>
      <c r="L44" s="93">
        <v>0</v>
      </c>
      <c r="M44" s="94">
        <v>0</v>
      </c>
    </row>
    <row r="45" spans="2:13">
      <c r="B45" s="142" t="s">
        <v>147</v>
      </c>
      <c r="C45" s="143">
        <v>45148</v>
      </c>
      <c r="D45" s="166">
        <f>SUM(D42:D44)</f>
        <v>2730</v>
      </c>
      <c r="E45" s="144">
        <f>SUM(E42:E44)</f>
        <v>2693</v>
      </c>
      <c r="F45" s="145">
        <f>SUM(F42:F44)</f>
        <v>37</v>
      </c>
      <c r="G45" s="146">
        <f t="shared" si="4"/>
        <v>0.9864468864468865</v>
      </c>
      <c r="H45" s="147">
        <f t="shared" si="5"/>
        <v>1.3553113553113554E-2</v>
      </c>
      <c r="I45" s="148">
        <v>84.98</v>
      </c>
      <c r="J45" s="150">
        <v>13</v>
      </c>
      <c r="K45" s="150">
        <v>235</v>
      </c>
      <c r="L45" s="162">
        <v>0</v>
      </c>
      <c r="M45" s="163">
        <v>0</v>
      </c>
    </row>
    <row r="46" spans="2:13">
      <c r="B46" s="87" t="s">
        <v>178</v>
      </c>
      <c r="C46" s="139">
        <v>45149</v>
      </c>
      <c r="D46" s="153">
        <v>2374</v>
      </c>
      <c r="E46" s="140">
        <v>2358</v>
      </c>
      <c r="F46" s="141">
        <v>16</v>
      </c>
      <c r="G46" s="108">
        <f t="shared" si="4"/>
        <v>0.9932603201347936</v>
      </c>
      <c r="H46" s="82">
        <f t="shared" si="5"/>
        <v>6.7396798652064023E-3</v>
      </c>
      <c r="I46" s="154">
        <v>89.55</v>
      </c>
      <c r="J46" s="164">
        <v>8</v>
      </c>
      <c r="K46" s="156">
        <v>230</v>
      </c>
      <c r="L46" s="85">
        <v>0</v>
      </c>
      <c r="M46" s="86">
        <v>0</v>
      </c>
    </row>
    <row r="47" spans="2:13">
      <c r="B47" s="87" t="s">
        <v>179</v>
      </c>
      <c r="C47" s="139">
        <v>45149</v>
      </c>
      <c r="D47" s="153">
        <v>66</v>
      </c>
      <c r="E47" s="140">
        <v>62</v>
      </c>
      <c r="F47" s="141">
        <v>4</v>
      </c>
      <c r="G47" s="100">
        <f t="shared" si="4"/>
        <v>0.93939393939393945</v>
      </c>
      <c r="H47" s="91">
        <f t="shared" si="5"/>
        <v>6.0606060606060608E-2</v>
      </c>
      <c r="I47" s="136">
        <v>83.33</v>
      </c>
      <c r="J47" s="165">
        <v>12</v>
      </c>
      <c r="K47" s="138">
        <v>209</v>
      </c>
      <c r="L47" s="93">
        <v>0</v>
      </c>
      <c r="M47" s="94">
        <v>0</v>
      </c>
    </row>
    <row r="48" spans="2:13">
      <c r="B48" s="87" t="s">
        <v>180</v>
      </c>
      <c r="C48" s="139">
        <v>45149</v>
      </c>
      <c r="D48" s="153">
        <v>62</v>
      </c>
      <c r="E48" s="140">
        <v>58</v>
      </c>
      <c r="F48" s="141">
        <v>4</v>
      </c>
      <c r="G48" s="100">
        <f t="shared" si="4"/>
        <v>0.93548387096774188</v>
      </c>
      <c r="H48" s="91">
        <f t="shared" si="5"/>
        <v>6.4516129032258063E-2</v>
      </c>
      <c r="I48" s="136">
        <v>87.1</v>
      </c>
      <c r="J48" s="167">
        <v>12</v>
      </c>
      <c r="K48" s="138">
        <v>218</v>
      </c>
      <c r="L48" s="93">
        <v>0</v>
      </c>
      <c r="M48" s="94">
        <v>0</v>
      </c>
    </row>
    <row r="49" spans="2:13">
      <c r="B49" s="142" t="s">
        <v>147</v>
      </c>
      <c r="C49" s="143">
        <v>45149</v>
      </c>
      <c r="D49" s="157">
        <f>SUM(D46:D48)</f>
        <v>2502</v>
      </c>
      <c r="E49" s="144">
        <f>SUM(E46:E48)</f>
        <v>2478</v>
      </c>
      <c r="F49" s="145">
        <f>SUM(F46:F48)</f>
        <v>24</v>
      </c>
      <c r="G49" s="146">
        <f t="shared" si="4"/>
        <v>0.99040767386091122</v>
      </c>
      <c r="H49" s="147">
        <f t="shared" si="5"/>
        <v>9.5923261390887284E-3</v>
      </c>
      <c r="I49" s="148">
        <v>89.33</v>
      </c>
      <c r="J49" s="150">
        <v>8</v>
      </c>
      <c r="K49" s="150">
        <v>229</v>
      </c>
      <c r="L49" s="162">
        <v>0</v>
      </c>
      <c r="M49" s="163">
        <v>0</v>
      </c>
    </row>
    <row r="50" spans="2:13">
      <c r="B50" s="87" t="s">
        <v>178</v>
      </c>
      <c r="C50" s="139">
        <v>45150</v>
      </c>
      <c r="D50" s="153">
        <v>968</v>
      </c>
      <c r="E50" s="140">
        <v>955</v>
      </c>
      <c r="F50" s="141">
        <v>13</v>
      </c>
      <c r="G50" s="108">
        <f t="shared" si="4"/>
        <v>0.98657024793388426</v>
      </c>
      <c r="H50" s="82">
        <f t="shared" si="5"/>
        <v>1.3429752066115703E-2</v>
      </c>
      <c r="I50" s="154">
        <v>86.47</v>
      </c>
      <c r="J50" s="164">
        <v>12</v>
      </c>
      <c r="K50" s="156">
        <v>252</v>
      </c>
      <c r="L50" s="85">
        <v>0</v>
      </c>
      <c r="M50" s="86">
        <v>0</v>
      </c>
    </row>
    <row r="51" spans="2:13">
      <c r="B51" s="87" t="s">
        <v>179</v>
      </c>
      <c r="C51" s="139">
        <v>45150</v>
      </c>
      <c r="D51" s="153">
        <v>27</v>
      </c>
      <c r="E51" s="140">
        <v>26</v>
      </c>
      <c r="F51" s="141">
        <v>1</v>
      </c>
      <c r="G51" s="100">
        <f t="shared" si="4"/>
        <v>0.96296296296296291</v>
      </c>
      <c r="H51" s="91">
        <f t="shared" si="5"/>
        <v>3.7037037037037035E-2</v>
      </c>
      <c r="I51" s="136">
        <v>88.89</v>
      </c>
      <c r="J51" s="165">
        <v>16</v>
      </c>
      <c r="K51" s="138">
        <v>179</v>
      </c>
      <c r="L51" s="93">
        <v>0</v>
      </c>
      <c r="M51" s="94">
        <v>0</v>
      </c>
    </row>
    <row r="52" spans="2:13">
      <c r="B52" s="87" t="s">
        <v>180</v>
      </c>
      <c r="C52" s="139">
        <v>45150</v>
      </c>
      <c r="D52" s="153">
        <v>23</v>
      </c>
      <c r="E52" s="140">
        <v>22</v>
      </c>
      <c r="F52" s="141">
        <v>1</v>
      </c>
      <c r="G52" s="100">
        <f t="shared" si="4"/>
        <v>0.95652173913043481</v>
      </c>
      <c r="H52" s="91">
        <f t="shared" si="5"/>
        <v>4.3478260869565216E-2</v>
      </c>
      <c r="I52" s="136">
        <v>86.96</v>
      </c>
      <c r="J52" s="167">
        <v>7</v>
      </c>
      <c r="K52" s="138">
        <v>228</v>
      </c>
      <c r="L52" s="93">
        <v>0</v>
      </c>
      <c r="M52" s="94">
        <v>0</v>
      </c>
    </row>
    <row r="53" spans="2:13">
      <c r="B53" s="142" t="s">
        <v>147</v>
      </c>
      <c r="C53" s="143">
        <v>45150</v>
      </c>
      <c r="D53" s="157">
        <f>SUM(D50:D52)</f>
        <v>1018</v>
      </c>
      <c r="E53" s="144">
        <f>SUM(E50:E52)</f>
        <v>1003</v>
      </c>
      <c r="F53" s="145">
        <f>SUM(F50:F52)</f>
        <v>15</v>
      </c>
      <c r="G53" s="158">
        <f t="shared" si="4"/>
        <v>0.98526522593320232</v>
      </c>
      <c r="H53" s="159">
        <f t="shared" si="5"/>
        <v>1.4734774066797643E-2</v>
      </c>
      <c r="I53" s="148">
        <v>86.54</v>
      </c>
      <c r="J53" s="150">
        <v>12</v>
      </c>
      <c r="K53" s="150">
        <v>250</v>
      </c>
      <c r="L53" s="151">
        <v>0</v>
      </c>
      <c r="M53" s="152">
        <v>0</v>
      </c>
    </row>
    <row r="54" spans="2:13">
      <c r="B54" s="87" t="s">
        <v>178</v>
      </c>
      <c r="C54" s="139">
        <v>45152</v>
      </c>
      <c r="D54" s="153">
        <v>3174</v>
      </c>
      <c r="E54" s="140">
        <v>3122</v>
      </c>
      <c r="F54" s="141">
        <v>52</v>
      </c>
      <c r="G54" s="108">
        <f t="shared" si="4"/>
        <v>0.98361688720856966</v>
      </c>
      <c r="H54" s="82">
        <f t="shared" si="5"/>
        <v>1.6383112791430371E-2</v>
      </c>
      <c r="I54" s="154">
        <v>76.31</v>
      </c>
      <c r="J54" s="164">
        <v>20</v>
      </c>
      <c r="K54" s="156">
        <v>239</v>
      </c>
      <c r="L54" s="85">
        <v>0</v>
      </c>
      <c r="M54" s="86">
        <v>0</v>
      </c>
    </row>
    <row r="55" spans="2:13">
      <c r="B55" s="87" t="s">
        <v>179</v>
      </c>
      <c r="C55" s="139">
        <v>45152</v>
      </c>
      <c r="D55" s="153">
        <v>110</v>
      </c>
      <c r="E55" s="140">
        <v>102</v>
      </c>
      <c r="F55" s="141">
        <v>8</v>
      </c>
      <c r="G55" s="100">
        <f t="shared" si="4"/>
        <v>0.92727272727272725</v>
      </c>
      <c r="H55" s="91">
        <f t="shared" si="5"/>
        <v>7.2727272727272724E-2</v>
      </c>
      <c r="I55" s="136">
        <v>72.73</v>
      </c>
      <c r="J55" s="165">
        <v>21</v>
      </c>
      <c r="K55" s="138">
        <v>217</v>
      </c>
      <c r="L55" s="93">
        <v>0</v>
      </c>
      <c r="M55" s="94">
        <v>0</v>
      </c>
    </row>
    <row r="56" spans="2:13">
      <c r="B56" s="87" t="s">
        <v>180</v>
      </c>
      <c r="C56" s="139">
        <v>45152</v>
      </c>
      <c r="D56" s="153">
        <v>77</v>
      </c>
      <c r="E56" s="140">
        <v>70</v>
      </c>
      <c r="F56" s="141">
        <v>7</v>
      </c>
      <c r="G56" s="100">
        <f t="shared" si="4"/>
        <v>0.90909090909090906</v>
      </c>
      <c r="H56" s="91">
        <f t="shared" si="5"/>
        <v>9.0909090909090912E-2</v>
      </c>
      <c r="I56" s="136">
        <v>70.13</v>
      </c>
      <c r="J56" s="167">
        <v>26</v>
      </c>
      <c r="K56" s="138">
        <v>253</v>
      </c>
      <c r="L56" s="93">
        <v>0</v>
      </c>
      <c r="M56" s="94">
        <v>0</v>
      </c>
    </row>
    <row r="57" spans="2:13">
      <c r="B57" s="142" t="s">
        <v>147</v>
      </c>
      <c r="C57" s="143">
        <v>45152</v>
      </c>
      <c r="D57" s="157">
        <f>SUM(D54:D56)</f>
        <v>3361</v>
      </c>
      <c r="E57" s="144">
        <f>SUM(E54:E56)</f>
        <v>3294</v>
      </c>
      <c r="F57" s="145">
        <f>SUM(F54:F56)</f>
        <v>67</v>
      </c>
      <c r="G57" s="146">
        <f t="shared" si="4"/>
        <v>0.98006545670931267</v>
      </c>
      <c r="H57" s="147">
        <f t="shared" si="5"/>
        <v>1.9934543290687296E-2</v>
      </c>
      <c r="I57" s="168">
        <v>76.05</v>
      </c>
      <c r="J57" s="161">
        <v>20</v>
      </c>
      <c r="K57" s="161">
        <v>238</v>
      </c>
      <c r="L57" s="162">
        <v>0</v>
      </c>
      <c r="M57" s="163">
        <v>0</v>
      </c>
    </row>
    <row r="58" spans="2:13">
      <c r="B58" s="87" t="s">
        <v>178</v>
      </c>
      <c r="C58" s="139">
        <v>45153</v>
      </c>
      <c r="D58" s="153">
        <v>2591</v>
      </c>
      <c r="E58" s="140">
        <v>2576</v>
      </c>
      <c r="F58" s="140">
        <v>15</v>
      </c>
      <c r="G58" s="108">
        <f>(100%*E58)/D58</f>
        <v>0.99421072944808953</v>
      </c>
      <c r="H58" s="82">
        <f>(100%*F58)/D58</f>
        <v>5.7892705519104592E-3</v>
      </c>
      <c r="I58" s="154">
        <v>88.38</v>
      </c>
      <c r="J58" s="155">
        <v>9</v>
      </c>
      <c r="K58" s="156">
        <v>242</v>
      </c>
      <c r="L58" s="85">
        <v>0</v>
      </c>
      <c r="M58" s="86">
        <v>0</v>
      </c>
    </row>
    <row r="59" spans="2:13">
      <c r="B59" s="87" t="s">
        <v>179</v>
      </c>
      <c r="C59" s="139">
        <v>45153</v>
      </c>
      <c r="D59" s="153">
        <v>65</v>
      </c>
      <c r="E59" s="140">
        <v>59</v>
      </c>
      <c r="F59" s="140">
        <v>6</v>
      </c>
      <c r="G59" s="100">
        <f>(100%*E59)/D59</f>
        <v>0.90769230769230769</v>
      </c>
      <c r="H59" s="91">
        <f>(100%*F59)/D59</f>
        <v>9.2307692307692313E-2</v>
      </c>
      <c r="I59" s="136">
        <v>76.92</v>
      </c>
      <c r="J59" s="137">
        <v>15</v>
      </c>
      <c r="K59" s="138">
        <v>173</v>
      </c>
      <c r="L59" s="93">
        <v>0</v>
      </c>
      <c r="M59" s="94">
        <v>0</v>
      </c>
    </row>
    <row r="60" spans="2:13">
      <c r="B60" s="87" t="s">
        <v>180</v>
      </c>
      <c r="C60" s="139">
        <v>45153</v>
      </c>
      <c r="D60" s="153">
        <v>57</v>
      </c>
      <c r="E60" s="140">
        <v>56</v>
      </c>
      <c r="F60" s="140">
        <v>1</v>
      </c>
      <c r="G60" s="100">
        <f t="shared" si="4"/>
        <v>0.98245614035087714</v>
      </c>
      <c r="H60" s="91">
        <f t="shared" si="5"/>
        <v>1.7543859649122806E-2</v>
      </c>
      <c r="I60" s="136">
        <v>89.47</v>
      </c>
      <c r="J60" s="169">
        <v>8</v>
      </c>
      <c r="K60" s="138">
        <v>262</v>
      </c>
      <c r="L60" s="93">
        <v>0</v>
      </c>
      <c r="M60" s="94">
        <v>0</v>
      </c>
    </row>
    <row r="61" spans="2:13">
      <c r="B61" s="142" t="s">
        <v>147</v>
      </c>
      <c r="C61" s="143">
        <v>45153</v>
      </c>
      <c r="D61" s="157">
        <f>SUM(D58:D60)</f>
        <v>2713</v>
      </c>
      <c r="E61" s="144">
        <f>SUM(E58:E60)</f>
        <v>2691</v>
      </c>
      <c r="F61" s="144">
        <f>SUM(F58:F60)</f>
        <v>22</v>
      </c>
      <c r="G61" s="158">
        <f t="shared" si="4"/>
        <v>0.99189089568743094</v>
      </c>
      <c r="H61" s="159">
        <f t="shared" si="5"/>
        <v>8.1091043125691119E-3</v>
      </c>
      <c r="I61" s="148">
        <v>88.13</v>
      </c>
      <c r="J61" s="149">
        <v>9</v>
      </c>
      <c r="K61" s="150">
        <v>241</v>
      </c>
      <c r="L61" s="151">
        <v>0</v>
      </c>
      <c r="M61" s="152">
        <v>0</v>
      </c>
    </row>
    <row r="62" spans="2:13">
      <c r="B62" s="87" t="s">
        <v>178</v>
      </c>
      <c r="C62" s="139">
        <v>45154</v>
      </c>
      <c r="D62" s="153">
        <v>2625</v>
      </c>
      <c r="E62" s="140">
        <v>2535</v>
      </c>
      <c r="F62" s="141">
        <v>90</v>
      </c>
      <c r="G62" s="108">
        <f t="shared" si="4"/>
        <v>0.96571428571428575</v>
      </c>
      <c r="H62" s="82">
        <f t="shared" si="5"/>
        <v>3.4285714285714287E-2</v>
      </c>
      <c r="I62" s="154">
        <v>60.65</v>
      </c>
      <c r="J62" s="155">
        <v>37</v>
      </c>
      <c r="K62" s="156">
        <v>241</v>
      </c>
      <c r="L62" s="85">
        <v>0</v>
      </c>
      <c r="M62" s="86">
        <v>0</v>
      </c>
    </row>
    <row r="63" spans="2:13">
      <c r="B63" s="87" t="s">
        <v>179</v>
      </c>
      <c r="C63" s="139">
        <v>45154</v>
      </c>
      <c r="D63" s="153">
        <v>101</v>
      </c>
      <c r="E63" s="140">
        <v>65</v>
      </c>
      <c r="F63" s="141">
        <v>36</v>
      </c>
      <c r="G63" s="100">
        <f t="shared" si="4"/>
        <v>0.64356435643564358</v>
      </c>
      <c r="H63" s="91">
        <f t="shared" si="5"/>
        <v>0.35643564356435642</v>
      </c>
      <c r="I63" s="136">
        <v>43.56</v>
      </c>
      <c r="J63" s="137">
        <v>55</v>
      </c>
      <c r="K63" s="138">
        <v>230</v>
      </c>
      <c r="L63" s="93">
        <v>0</v>
      </c>
      <c r="M63" s="94">
        <v>0</v>
      </c>
    </row>
    <row r="64" spans="2:13">
      <c r="B64" s="87" t="s">
        <v>180</v>
      </c>
      <c r="C64" s="139">
        <v>45154</v>
      </c>
      <c r="D64" s="153">
        <v>66</v>
      </c>
      <c r="E64" s="140">
        <v>54</v>
      </c>
      <c r="F64" s="141">
        <v>12</v>
      </c>
      <c r="G64" s="100">
        <f t="shared" si="4"/>
        <v>0.81818181818181823</v>
      </c>
      <c r="H64" s="91">
        <f t="shared" si="5"/>
        <v>0.18181818181818182</v>
      </c>
      <c r="I64" s="136">
        <v>63.64</v>
      </c>
      <c r="J64" s="137">
        <v>29</v>
      </c>
      <c r="K64" s="138">
        <v>255</v>
      </c>
      <c r="L64" s="93">
        <v>0</v>
      </c>
      <c r="M64" s="94">
        <v>0</v>
      </c>
    </row>
    <row r="65" spans="2:13">
      <c r="B65" s="142" t="s">
        <v>147</v>
      </c>
      <c r="C65" s="143">
        <v>45154</v>
      </c>
      <c r="D65" s="157">
        <f>SUM(D62:D64)</f>
        <v>2792</v>
      </c>
      <c r="E65" s="144">
        <f>SUM(E62:E64)</f>
        <v>2654</v>
      </c>
      <c r="F65" s="145">
        <f>SUM(F62:F64)</f>
        <v>138</v>
      </c>
      <c r="G65" s="146">
        <f t="shared" si="4"/>
        <v>0.95057306590257884</v>
      </c>
      <c r="H65" s="147">
        <f t="shared" si="5"/>
        <v>4.9426934097421202E-2</v>
      </c>
      <c r="I65" s="148">
        <v>60.1</v>
      </c>
      <c r="J65" s="149">
        <v>37</v>
      </c>
      <c r="K65" s="150">
        <v>241</v>
      </c>
      <c r="L65" s="162">
        <v>0</v>
      </c>
      <c r="M65" s="163">
        <v>0</v>
      </c>
    </row>
    <row r="66" spans="2:13">
      <c r="B66" s="87" t="s">
        <v>178</v>
      </c>
      <c r="C66" s="139">
        <v>45155</v>
      </c>
      <c r="D66" s="153">
        <v>2247</v>
      </c>
      <c r="E66" s="140">
        <v>2194</v>
      </c>
      <c r="F66" s="141">
        <v>53</v>
      </c>
      <c r="G66" s="108">
        <f t="shared" si="4"/>
        <v>0.9764129951045839</v>
      </c>
      <c r="H66" s="82">
        <f t="shared" si="5"/>
        <v>2.3587004895416111E-2</v>
      </c>
      <c r="I66" s="154">
        <v>76.86</v>
      </c>
      <c r="J66" s="155">
        <v>27</v>
      </c>
      <c r="K66" s="156">
        <v>232</v>
      </c>
      <c r="L66" s="85">
        <v>0</v>
      </c>
      <c r="M66" s="86">
        <v>0</v>
      </c>
    </row>
    <row r="67" spans="2:13">
      <c r="B67" s="87" t="s">
        <v>179</v>
      </c>
      <c r="C67" s="139">
        <v>45155</v>
      </c>
      <c r="D67" s="153">
        <v>79</v>
      </c>
      <c r="E67" s="140">
        <v>76</v>
      </c>
      <c r="F67" s="141">
        <v>3</v>
      </c>
      <c r="G67" s="100">
        <f t="shared" si="4"/>
        <v>0.96202531645569622</v>
      </c>
      <c r="H67" s="91">
        <f t="shared" si="5"/>
        <v>3.7974683544303799E-2</v>
      </c>
      <c r="I67" s="136">
        <v>84.81</v>
      </c>
      <c r="J67" s="137">
        <v>16</v>
      </c>
      <c r="K67" s="138">
        <v>186</v>
      </c>
      <c r="L67" s="93">
        <v>0</v>
      </c>
      <c r="M67" s="94">
        <v>0</v>
      </c>
    </row>
    <row r="68" spans="2:13">
      <c r="B68" s="87" t="s">
        <v>180</v>
      </c>
      <c r="C68" s="139">
        <v>45155</v>
      </c>
      <c r="D68" s="153">
        <v>55</v>
      </c>
      <c r="E68" s="140">
        <v>53</v>
      </c>
      <c r="F68" s="141">
        <v>2</v>
      </c>
      <c r="G68" s="100">
        <f t="shared" si="4"/>
        <v>0.96363636363636362</v>
      </c>
      <c r="H68" s="91">
        <f t="shared" si="5"/>
        <v>3.6363636363636362E-2</v>
      </c>
      <c r="I68" s="136">
        <v>85.45</v>
      </c>
      <c r="J68" s="169">
        <v>32</v>
      </c>
      <c r="K68" s="138">
        <v>235</v>
      </c>
      <c r="L68" s="93">
        <v>0</v>
      </c>
      <c r="M68" s="94">
        <v>0</v>
      </c>
    </row>
    <row r="69" spans="2:13">
      <c r="B69" s="142" t="s">
        <v>147</v>
      </c>
      <c r="C69" s="143">
        <v>45155</v>
      </c>
      <c r="D69" s="157">
        <f>SUM(D66:D68)</f>
        <v>2381</v>
      </c>
      <c r="E69" s="144">
        <f>SUM(E66:E68)</f>
        <v>2323</v>
      </c>
      <c r="F69" s="145">
        <f>SUM(F66:F68)</f>
        <v>58</v>
      </c>
      <c r="G69" s="146">
        <f t="shared" si="4"/>
        <v>0.9756404871902562</v>
      </c>
      <c r="H69" s="147">
        <f t="shared" si="5"/>
        <v>2.4359512809743807E-2</v>
      </c>
      <c r="I69" s="148">
        <v>77.319999999999993</v>
      </c>
      <c r="J69" s="149">
        <v>26</v>
      </c>
      <c r="K69" s="150">
        <v>231</v>
      </c>
      <c r="L69" s="162">
        <v>0</v>
      </c>
      <c r="M69" s="163">
        <v>0</v>
      </c>
    </row>
    <row r="70" spans="2:13">
      <c r="B70" s="87" t="s">
        <v>178</v>
      </c>
      <c r="C70" s="139">
        <v>45156</v>
      </c>
      <c r="D70" s="153">
        <v>2089</v>
      </c>
      <c r="E70" s="140">
        <v>2077</v>
      </c>
      <c r="F70" s="141">
        <v>12</v>
      </c>
      <c r="G70" s="108">
        <f t="shared" si="4"/>
        <v>0.99425562470081374</v>
      </c>
      <c r="H70" s="82">
        <f t="shared" si="5"/>
        <v>5.7443752991862135E-3</v>
      </c>
      <c r="I70" s="154">
        <v>87.22</v>
      </c>
      <c r="J70" s="155">
        <v>11</v>
      </c>
      <c r="K70" s="156">
        <v>230</v>
      </c>
      <c r="L70" s="85">
        <v>0</v>
      </c>
      <c r="M70" s="86">
        <v>0</v>
      </c>
    </row>
    <row r="71" spans="2:13">
      <c r="B71" s="87" t="s">
        <v>179</v>
      </c>
      <c r="C71" s="139">
        <v>45156</v>
      </c>
      <c r="D71" s="153">
        <v>62</v>
      </c>
      <c r="E71" s="140">
        <v>57</v>
      </c>
      <c r="F71" s="141">
        <v>5</v>
      </c>
      <c r="G71" s="100">
        <f t="shared" si="4"/>
        <v>0.91935483870967738</v>
      </c>
      <c r="H71" s="91">
        <f t="shared" si="5"/>
        <v>8.0645161290322578E-2</v>
      </c>
      <c r="I71" s="136">
        <v>79.03</v>
      </c>
      <c r="J71" s="137">
        <v>20</v>
      </c>
      <c r="K71" s="138">
        <v>185</v>
      </c>
      <c r="L71" s="93">
        <v>0</v>
      </c>
      <c r="M71" s="94">
        <v>0</v>
      </c>
    </row>
    <row r="72" spans="2:13">
      <c r="B72" s="87" t="s">
        <v>180</v>
      </c>
      <c r="C72" s="139">
        <v>45156</v>
      </c>
      <c r="D72" s="153">
        <v>56</v>
      </c>
      <c r="E72" s="140">
        <v>49</v>
      </c>
      <c r="F72" s="141">
        <v>7</v>
      </c>
      <c r="G72" s="100">
        <f t="shared" si="4"/>
        <v>0.875</v>
      </c>
      <c r="H72" s="91">
        <f t="shared" si="5"/>
        <v>0.125</v>
      </c>
      <c r="I72" s="136">
        <v>73.209999999999994</v>
      </c>
      <c r="J72" s="169">
        <v>33</v>
      </c>
      <c r="K72" s="138">
        <v>231</v>
      </c>
      <c r="L72" s="93">
        <v>0</v>
      </c>
      <c r="M72" s="94">
        <v>0</v>
      </c>
    </row>
    <row r="73" spans="2:13">
      <c r="B73" s="142" t="s">
        <v>147</v>
      </c>
      <c r="C73" s="143">
        <v>45156</v>
      </c>
      <c r="D73" s="157">
        <f>SUM(D70:D72)</f>
        <v>2207</v>
      </c>
      <c r="E73" s="144">
        <f>SUM(E70:E72)</f>
        <v>2183</v>
      </c>
      <c r="F73" s="145">
        <f>SUM(F70:F72)</f>
        <v>24</v>
      </c>
      <c r="G73" s="158">
        <f t="shared" si="4"/>
        <v>0.98912550974173086</v>
      </c>
      <c r="H73" s="159">
        <f t="shared" si="5"/>
        <v>1.0874490258269144E-2</v>
      </c>
      <c r="I73" s="148">
        <v>86.63</v>
      </c>
      <c r="J73" s="149">
        <v>12</v>
      </c>
      <c r="K73" s="150">
        <v>229</v>
      </c>
      <c r="L73" s="151">
        <v>0</v>
      </c>
      <c r="M73" s="152">
        <v>0</v>
      </c>
    </row>
    <row r="74" spans="2:13">
      <c r="B74" s="87" t="s">
        <v>178</v>
      </c>
      <c r="C74" s="139">
        <v>45157</v>
      </c>
      <c r="D74" s="153">
        <v>837</v>
      </c>
      <c r="E74" s="140">
        <v>834</v>
      </c>
      <c r="F74" s="141">
        <v>3</v>
      </c>
      <c r="G74" s="108">
        <f t="shared" si="4"/>
        <v>0.99641577060931896</v>
      </c>
      <c r="H74" s="82">
        <f t="shared" si="5"/>
        <v>3.5842293906810036E-3</v>
      </c>
      <c r="I74" s="154">
        <v>92.35</v>
      </c>
      <c r="J74" s="155">
        <v>5</v>
      </c>
      <c r="K74" s="156">
        <v>242</v>
      </c>
      <c r="L74" s="85">
        <v>0</v>
      </c>
      <c r="M74" s="86">
        <v>0</v>
      </c>
    </row>
    <row r="75" spans="2:13">
      <c r="B75" s="87" t="s">
        <v>179</v>
      </c>
      <c r="C75" s="139">
        <v>45157</v>
      </c>
      <c r="D75" s="153">
        <v>33</v>
      </c>
      <c r="E75" s="140">
        <v>33</v>
      </c>
      <c r="F75" s="141">
        <v>0</v>
      </c>
      <c r="G75" s="100">
        <f t="shared" si="4"/>
        <v>1</v>
      </c>
      <c r="H75" s="91">
        <f t="shared" si="5"/>
        <v>0</v>
      </c>
      <c r="I75" s="136">
        <v>87.88</v>
      </c>
      <c r="J75" s="137">
        <v>11</v>
      </c>
      <c r="K75" s="138">
        <v>197</v>
      </c>
      <c r="L75" s="93">
        <v>0</v>
      </c>
      <c r="M75" s="94">
        <v>0</v>
      </c>
    </row>
    <row r="76" spans="2:13">
      <c r="B76" s="87" t="s">
        <v>180</v>
      </c>
      <c r="C76" s="139">
        <v>45157</v>
      </c>
      <c r="D76" s="153">
        <v>21</v>
      </c>
      <c r="E76" s="140">
        <v>21</v>
      </c>
      <c r="F76" s="141">
        <v>0</v>
      </c>
      <c r="G76" s="100">
        <f t="shared" si="4"/>
        <v>1</v>
      </c>
      <c r="H76" s="91">
        <f t="shared" si="5"/>
        <v>0</v>
      </c>
      <c r="I76" s="136">
        <v>95.24</v>
      </c>
      <c r="J76" s="169">
        <v>2</v>
      </c>
      <c r="K76" s="138">
        <v>229</v>
      </c>
      <c r="L76" s="93">
        <v>0</v>
      </c>
      <c r="M76" s="94">
        <v>0</v>
      </c>
    </row>
    <row r="77" spans="2:13">
      <c r="B77" s="142" t="s">
        <v>147</v>
      </c>
      <c r="C77" s="143">
        <v>45157</v>
      </c>
      <c r="D77" s="157">
        <f>SUM(D74:D76)</f>
        <v>891</v>
      </c>
      <c r="E77" s="144">
        <f>SUM(E74:E76)</f>
        <v>888</v>
      </c>
      <c r="F77" s="145">
        <f>SUM(F74:F76)</f>
        <v>3</v>
      </c>
      <c r="G77" s="146">
        <f t="shared" si="4"/>
        <v>0.99663299663299665</v>
      </c>
      <c r="H77" s="147">
        <f t="shared" si="5"/>
        <v>3.3670033670033669E-3</v>
      </c>
      <c r="I77" s="168">
        <v>92.26</v>
      </c>
      <c r="J77" s="160">
        <v>5</v>
      </c>
      <c r="K77" s="161">
        <v>240</v>
      </c>
      <c r="L77" s="162">
        <v>0</v>
      </c>
      <c r="M77" s="163">
        <v>0</v>
      </c>
    </row>
    <row r="78" spans="2:13">
      <c r="B78" s="87" t="s">
        <v>178</v>
      </c>
      <c r="C78" s="139">
        <v>45160</v>
      </c>
      <c r="D78" s="153">
        <v>4014</v>
      </c>
      <c r="E78" s="140">
        <v>3292</v>
      </c>
      <c r="F78" s="141">
        <v>722</v>
      </c>
      <c r="G78" s="100">
        <f t="shared" ref="G78:G141" si="6">(100%*E78)/D78</f>
        <v>0.8201295465869457</v>
      </c>
      <c r="H78" s="91">
        <f t="shared" ref="H78:H141" si="7">(100%*F78)/D78</f>
        <v>0.1798704534130543</v>
      </c>
      <c r="I78" s="170">
        <v>14.03</v>
      </c>
      <c r="J78" s="137">
        <v>143</v>
      </c>
      <c r="K78" s="138">
        <v>252</v>
      </c>
      <c r="L78" s="93">
        <v>0</v>
      </c>
      <c r="M78" s="94">
        <v>0</v>
      </c>
    </row>
    <row r="79" spans="2:13">
      <c r="B79" s="87" t="s">
        <v>179</v>
      </c>
      <c r="C79" s="139">
        <v>45160</v>
      </c>
      <c r="D79" s="153">
        <v>92</v>
      </c>
      <c r="E79" s="140">
        <v>30</v>
      </c>
      <c r="F79" s="141">
        <v>62</v>
      </c>
      <c r="G79" s="100">
        <f t="shared" si="6"/>
        <v>0.32608695652173914</v>
      </c>
      <c r="H79" s="91">
        <f t="shared" si="7"/>
        <v>0.67391304347826086</v>
      </c>
      <c r="I79" s="136">
        <v>5.43</v>
      </c>
      <c r="J79" s="137">
        <v>358</v>
      </c>
      <c r="K79" s="138">
        <v>190</v>
      </c>
      <c r="L79" s="93">
        <v>0</v>
      </c>
      <c r="M79" s="94">
        <v>0</v>
      </c>
    </row>
    <row r="80" spans="2:13">
      <c r="B80" s="87" t="s">
        <v>180</v>
      </c>
      <c r="C80" s="139">
        <v>45160</v>
      </c>
      <c r="D80" s="153">
        <v>106</v>
      </c>
      <c r="E80" s="140">
        <v>37</v>
      </c>
      <c r="F80" s="141">
        <v>69</v>
      </c>
      <c r="G80" s="100">
        <f t="shared" si="6"/>
        <v>0.34905660377358488</v>
      </c>
      <c r="H80" s="91">
        <f t="shared" si="7"/>
        <v>0.65094339622641506</v>
      </c>
      <c r="I80" s="136">
        <v>10.38</v>
      </c>
      <c r="J80" s="169">
        <v>352</v>
      </c>
      <c r="K80" s="138">
        <v>250</v>
      </c>
      <c r="L80" s="93">
        <v>0</v>
      </c>
      <c r="M80" s="94">
        <v>0</v>
      </c>
    </row>
    <row r="81" spans="2:13">
      <c r="B81" s="142" t="s">
        <v>147</v>
      </c>
      <c r="C81" s="143">
        <v>45160</v>
      </c>
      <c r="D81" s="157">
        <f>SUM(D78:D80)</f>
        <v>4212</v>
      </c>
      <c r="E81" s="144">
        <f>SUM(E78:E80)</f>
        <v>3359</v>
      </c>
      <c r="F81" s="145">
        <f>SUM(F78:F80)</f>
        <v>853</v>
      </c>
      <c r="G81" s="158">
        <f t="shared" si="6"/>
        <v>0.7974833808167141</v>
      </c>
      <c r="H81" s="159">
        <f t="shared" si="7"/>
        <v>0.20251661918328584</v>
      </c>
      <c r="I81" s="148">
        <v>13.75</v>
      </c>
      <c r="J81" s="149">
        <v>147</v>
      </c>
      <c r="K81" s="150">
        <v>252</v>
      </c>
      <c r="L81" s="151">
        <v>0</v>
      </c>
      <c r="M81" s="152">
        <v>0</v>
      </c>
    </row>
    <row r="82" spans="2:13">
      <c r="B82" s="87" t="s">
        <v>178</v>
      </c>
      <c r="C82" s="139">
        <v>45161</v>
      </c>
      <c r="D82" s="153">
        <v>2946</v>
      </c>
      <c r="E82" s="140">
        <v>2912</v>
      </c>
      <c r="F82" s="140">
        <v>34</v>
      </c>
      <c r="G82" s="108">
        <f t="shared" si="6"/>
        <v>0.98845892735913099</v>
      </c>
      <c r="H82" s="82">
        <f t="shared" si="7"/>
        <v>1.1541072640868975E-2</v>
      </c>
      <c r="I82" s="154">
        <v>86.56</v>
      </c>
      <c r="J82" s="155">
        <v>10</v>
      </c>
      <c r="K82" s="156">
        <v>246</v>
      </c>
      <c r="L82" s="85">
        <v>0</v>
      </c>
      <c r="M82" s="86">
        <v>0</v>
      </c>
    </row>
    <row r="83" spans="2:13">
      <c r="B83" s="87" t="s">
        <v>179</v>
      </c>
      <c r="C83" s="139">
        <v>45161</v>
      </c>
      <c r="D83" s="153">
        <v>93</v>
      </c>
      <c r="E83" s="140">
        <v>88</v>
      </c>
      <c r="F83" s="140">
        <v>5</v>
      </c>
      <c r="G83" s="100">
        <f t="shared" si="6"/>
        <v>0.94623655913978499</v>
      </c>
      <c r="H83" s="91">
        <f t="shared" si="7"/>
        <v>5.3763440860215055E-2</v>
      </c>
      <c r="I83" s="136">
        <v>86.02</v>
      </c>
      <c r="J83" s="137">
        <v>21</v>
      </c>
      <c r="K83" s="138">
        <v>217</v>
      </c>
      <c r="L83" s="93">
        <v>0</v>
      </c>
      <c r="M83" s="94">
        <v>0</v>
      </c>
    </row>
    <row r="84" spans="2:13">
      <c r="B84" s="87" t="s">
        <v>180</v>
      </c>
      <c r="C84" s="139">
        <v>45161</v>
      </c>
      <c r="D84" s="153">
        <v>58</v>
      </c>
      <c r="E84" s="140">
        <v>53</v>
      </c>
      <c r="F84" s="140">
        <v>5</v>
      </c>
      <c r="G84" s="100">
        <f t="shared" si="6"/>
        <v>0.91379310344827591</v>
      </c>
      <c r="H84" s="91">
        <f t="shared" si="7"/>
        <v>8.6206896551724144E-2</v>
      </c>
      <c r="I84" s="136">
        <v>81.03</v>
      </c>
      <c r="J84" s="137">
        <v>21</v>
      </c>
      <c r="K84" s="138">
        <v>259</v>
      </c>
      <c r="L84" s="93">
        <v>0</v>
      </c>
      <c r="M84" s="94">
        <v>0</v>
      </c>
    </row>
    <row r="85" spans="2:13">
      <c r="B85" s="142" t="s">
        <v>147</v>
      </c>
      <c r="C85" s="143">
        <v>45161</v>
      </c>
      <c r="D85" s="157">
        <f>SUM(D82:D84)</f>
        <v>3097</v>
      </c>
      <c r="E85" s="144">
        <f>SUM(E82:E84)</f>
        <v>3053</v>
      </c>
      <c r="F85" s="144">
        <f>SUM(F82:F84)</f>
        <v>44</v>
      </c>
      <c r="G85" s="158">
        <f t="shared" si="6"/>
        <v>0.98579270261543428</v>
      </c>
      <c r="H85" s="159">
        <f t="shared" si="7"/>
        <v>1.4207297384565708E-2</v>
      </c>
      <c r="I85" s="148">
        <v>86.44</v>
      </c>
      <c r="J85" s="149">
        <v>11</v>
      </c>
      <c r="K85" s="150">
        <v>246</v>
      </c>
      <c r="L85" s="151">
        <v>0</v>
      </c>
      <c r="M85" s="152">
        <v>0</v>
      </c>
    </row>
    <row r="86" spans="2:13">
      <c r="B86" s="87" t="s">
        <v>178</v>
      </c>
      <c r="C86" s="139">
        <v>45162</v>
      </c>
      <c r="D86" s="153">
        <v>2676</v>
      </c>
      <c r="E86" s="140">
        <v>2610</v>
      </c>
      <c r="F86" s="140">
        <v>66</v>
      </c>
      <c r="G86" s="108">
        <f t="shared" si="6"/>
        <v>0.9753363228699552</v>
      </c>
      <c r="H86" s="82">
        <f t="shared" si="7"/>
        <v>2.4663677130044841E-2</v>
      </c>
      <c r="I86" s="154">
        <v>70.59</v>
      </c>
      <c r="J86" s="171">
        <v>29</v>
      </c>
      <c r="K86" s="156">
        <v>243</v>
      </c>
      <c r="L86" s="85">
        <v>0</v>
      </c>
      <c r="M86" s="86">
        <v>0</v>
      </c>
    </row>
    <row r="87" spans="2:13">
      <c r="B87" s="87" t="s">
        <v>179</v>
      </c>
      <c r="C87" s="139">
        <v>45162</v>
      </c>
      <c r="D87" s="153">
        <v>77</v>
      </c>
      <c r="E87" s="140">
        <v>65</v>
      </c>
      <c r="F87" s="140">
        <v>12</v>
      </c>
      <c r="G87" s="100">
        <f t="shared" si="6"/>
        <v>0.8441558441558441</v>
      </c>
      <c r="H87" s="91">
        <f t="shared" si="7"/>
        <v>0.15584415584415584</v>
      </c>
      <c r="I87" s="136">
        <v>62.34</v>
      </c>
      <c r="J87" s="169">
        <v>41</v>
      </c>
      <c r="K87" s="138">
        <v>202</v>
      </c>
      <c r="L87" s="93">
        <v>0</v>
      </c>
      <c r="M87" s="94">
        <v>0</v>
      </c>
    </row>
    <row r="88" spans="2:13">
      <c r="B88" s="87" t="s">
        <v>180</v>
      </c>
      <c r="C88" s="139">
        <v>45162</v>
      </c>
      <c r="D88" s="153">
        <v>76</v>
      </c>
      <c r="E88" s="140">
        <v>62</v>
      </c>
      <c r="F88" s="140">
        <v>14</v>
      </c>
      <c r="G88" s="100">
        <f t="shared" si="6"/>
        <v>0.81578947368421051</v>
      </c>
      <c r="H88" s="91">
        <f t="shared" si="7"/>
        <v>0.18421052631578946</v>
      </c>
      <c r="I88" s="136">
        <v>55.26</v>
      </c>
      <c r="J88" s="169">
        <v>43</v>
      </c>
      <c r="K88" s="138">
        <v>272</v>
      </c>
      <c r="L88" s="93">
        <v>0</v>
      </c>
      <c r="M88" s="94">
        <v>0</v>
      </c>
    </row>
    <row r="89" spans="2:13">
      <c r="B89" s="142" t="s">
        <v>147</v>
      </c>
      <c r="C89" s="143">
        <v>45162</v>
      </c>
      <c r="D89" s="157">
        <f>SUM(D86:D88)</f>
        <v>2829</v>
      </c>
      <c r="E89" s="144">
        <f>SUM(E86:E88)</f>
        <v>2737</v>
      </c>
      <c r="F89" s="144">
        <f>SUM(F86:F88)</f>
        <v>92</v>
      </c>
      <c r="G89" s="146">
        <f t="shared" si="6"/>
        <v>0.96747967479674801</v>
      </c>
      <c r="H89" s="147">
        <f t="shared" si="7"/>
        <v>3.2520325203252036E-2</v>
      </c>
      <c r="I89" s="168">
        <v>69.95</v>
      </c>
      <c r="J89" s="160">
        <v>29</v>
      </c>
      <c r="K89" s="161">
        <v>242</v>
      </c>
      <c r="L89" s="162">
        <v>0</v>
      </c>
      <c r="M89" s="163">
        <v>0</v>
      </c>
    </row>
    <row r="90" spans="2:13">
      <c r="B90" s="87" t="s">
        <v>178</v>
      </c>
      <c r="C90" s="139">
        <v>45163</v>
      </c>
      <c r="D90" s="153">
        <v>2447</v>
      </c>
      <c r="E90" s="140">
        <v>2393</v>
      </c>
      <c r="F90" s="140">
        <v>54</v>
      </c>
      <c r="G90" s="108">
        <f t="shared" si="6"/>
        <v>0.97793216183081322</v>
      </c>
      <c r="H90" s="82">
        <f t="shared" si="7"/>
        <v>2.2067838169186758E-2</v>
      </c>
      <c r="I90" s="154">
        <v>79.73</v>
      </c>
      <c r="J90" s="171">
        <v>18</v>
      </c>
      <c r="K90" s="156">
        <v>239</v>
      </c>
      <c r="L90" s="85">
        <v>0</v>
      </c>
      <c r="M90" s="86">
        <v>0</v>
      </c>
    </row>
    <row r="91" spans="2:13">
      <c r="B91" s="87" t="s">
        <v>179</v>
      </c>
      <c r="C91" s="139">
        <v>45163</v>
      </c>
      <c r="D91" s="153">
        <v>85</v>
      </c>
      <c r="E91" s="140">
        <v>75</v>
      </c>
      <c r="F91" s="140">
        <v>10</v>
      </c>
      <c r="G91" s="100">
        <f t="shared" si="6"/>
        <v>0.88235294117647056</v>
      </c>
      <c r="H91" s="91">
        <f t="shared" si="7"/>
        <v>0.11764705882352941</v>
      </c>
      <c r="I91" s="136">
        <v>75.290000000000006</v>
      </c>
      <c r="J91" s="169">
        <v>17</v>
      </c>
      <c r="K91" s="138">
        <v>196</v>
      </c>
      <c r="L91" s="93">
        <v>0</v>
      </c>
      <c r="M91" s="94">
        <v>0</v>
      </c>
    </row>
    <row r="92" spans="2:13">
      <c r="B92" s="87" t="s">
        <v>180</v>
      </c>
      <c r="C92" s="139">
        <v>45163</v>
      </c>
      <c r="D92" s="153">
        <v>62</v>
      </c>
      <c r="E92" s="140">
        <v>52</v>
      </c>
      <c r="F92" s="140">
        <v>10</v>
      </c>
      <c r="G92" s="100">
        <f t="shared" si="6"/>
        <v>0.83870967741935487</v>
      </c>
      <c r="H92" s="91">
        <f t="shared" si="7"/>
        <v>0.16129032258064516</v>
      </c>
      <c r="I92" s="136">
        <v>66.13</v>
      </c>
      <c r="J92" s="169">
        <v>38</v>
      </c>
      <c r="K92" s="138">
        <v>218</v>
      </c>
      <c r="L92" s="93">
        <v>0</v>
      </c>
      <c r="M92" s="94">
        <v>0</v>
      </c>
    </row>
    <row r="93" spans="2:13">
      <c r="B93" s="142" t="s">
        <v>147</v>
      </c>
      <c r="C93" s="143">
        <v>45163</v>
      </c>
      <c r="D93" s="157">
        <f>SUM(D90:D92)</f>
        <v>2594</v>
      </c>
      <c r="E93" s="144">
        <f>SUM(E90:E92)</f>
        <v>2520</v>
      </c>
      <c r="F93" s="144">
        <f>SUM(F90:F92)</f>
        <v>74</v>
      </c>
      <c r="G93" s="146">
        <f t="shared" si="6"/>
        <v>0.97147262914417887</v>
      </c>
      <c r="H93" s="147">
        <f t="shared" si="7"/>
        <v>2.8527370855821126E-2</v>
      </c>
      <c r="I93" s="168">
        <v>79.260000000000005</v>
      </c>
      <c r="J93" s="160">
        <v>18</v>
      </c>
      <c r="K93" s="161">
        <v>237</v>
      </c>
      <c r="L93" s="162">
        <v>0</v>
      </c>
      <c r="M93" s="163">
        <v>0</v>
      </c>
    </row>
    <row r="94" spans="2:13">
      <c r="B94" s="87" t="s">
        <v>178</v>
      </c>
      <c r="C94" s="139">
        <v>45164</v>
      </c>
      <c r="D94" s="153">
        <v>929</v>
      </c>
      <c r="E94" s="140">
        <v>903</v>
      </c>
      <c r="F94" s="140">
        <v>26</v>
      </c>
      <c r="G94" s="172">
        <f t="shared" si="6"/>
        <v>0.97201291711517757</v>
      </c>
      <c r="H94" s="173">
        <f t="shared" si="7"/>
        <v>2.7987082884822389E-2</v>
      </c>
      <c r="I94" s="136">
        <v>84.5</v>
      </c>
      <c r="J94" s="169">
        <v>17</v>
      </c>
      <c r="K94" s="138">
        <v>245</v>
      </c>
      <c r="L94" s="93">
        <v>0</v>
      </c>
      <c r="M94" s="94">
        <v>0</v>
      </c>
    </row>
    <row r="95" spans="2:13">
      <c r="B95" s="87" t="s">
        <v>179</v>
      </c>
      <c r="C95" s="139">
        <v>45164</v>
      </c>
      <c r="D95" s="153">
        <v>30</v>
      </c>
      <c r="E95" s="140">
        <v>29</v>
      </c>
      <c r="F95" s="140">
        <v>1</v>
      </c>
      <c r="G95" s="172">
        <f t="shared" si="6"/>
        <v>0.96666666666666667</v>
      </c>
      <c r="H95" s="173">
        <f t="shared" si="7"/>
        <v>3.3333333333333333E-2</v>
      </c>
      <c r="I95" s="136">
        <v>90</v>
      </c>
      <c r="J95" s="169">
        <v>12</v>
      </c>
      <c r="K95" s="138">
        <v>243</v>
      </c>
      <c r="L95" s="93">
        <v>0</v>
      </c>
      <c r="M95" s="94">
        <v>0</v>
      </c>
    </row>
    <row r="96" spans="2:13">
      <c r="B96" s="87" t="s">
        <v>180</v>
      </c>
      <c r="C96" s="139">
        <v>45164</v>
      </c>
      <c r="D96" s="153">
        <v>25</v>
      </c>
      <c r="E96" s="140">
        <v>23</v>
      </c>
      <c r="F96" s="140">
        <v>2</v>
      </c>
      <c r="G96" s="172">
        <f t="shared" si="6"/>
        <v>0.92</v>
      </c>
      <c r="H96" s="173">
        <f t="shared" si="7"/>
        <v>0.08</v>
      </c>
      <c r="I96" s="136">
        <v>88</v>
      </c>
      <c r="J96" s="169">
        <v>66</v>
      </c>
      <c r="K96" s="138">
        <v>181</v>
      </c>
      <c r="L96" s="93">
        <v>0</v>
      </c>
      <c r="M96" s="94">
        <v>0</v>
      </c>
    </row>
    <row r="97" spans="2:13">
      <c r="B97" s="142" t="s">
        <v>147</v>
      </c>
      <c r="C97" s="143">
        <v>45164</v>
      </c>
      <c r="D97" s="157">
        <f>SUM(D94:D96)</f>
        <v>984</v>
      </c>
      <c r="E97" s="144">
        <f>SUM(E94:E96)</f>
        <v>955</v>
      </c>
      <c r="F97" s="144">
        <f>SUM(F94:F96)</f>
        <v>29</v>
      </c>
      <c r="G97" s="174">
        <f t="shared" si="6"/>
        <v>0.97052845528455289</v>
      </c>
      <c r="H97" s="175">
        <f t="shared" si="7"/>
        <v>2.9471544715447155E-2</v>
      </c>
      <c r="I97" s="168">
        <v>84.76</v>
      </c>
      <c r="J97" s="160">
        <v>18</v>
      </c>
      <c r="K97" s="161">
        <v>243</v>
      </c>
      <c r="L97" s="162">
        <v>0</v>
      </c>
      <c r="M97" s="163">
        <v>0</v>
      </c>
    </row>
    <row r="98" spans="2:13">
      <c r="B98" s="87" t="s">
        <v>178</v>
      </c>
      <c r="C98" s="139">
        <v>45166</v>
      </c>
      <c r="D98" s="153">
        <v>3335</v>
      </c>
      <c r="E98" s="140">
        <v>3278</v>
      </c>
      <c r="F98" s="140">
        <v>57</v>
      </c>
      <c r="G98" s="172">
        <f t="shared" si="6"/>
        <v>0.98290854572713648</v>
      </c>
      <c r="H98" s="173">
        <f t="shared" si="7"/>
        <v>1.7091454272863568E-2</v>
      </c>
      <c r="I98" s="136">
        <v>72.02</v>
      </c>
      <c r="J98" s="169">
        <v>23</v>
      </c>
      <c r="K98" s="138">
        <v>241</v>
      </c>
      <c r="L98" s="93">
        <v>0</v>
      </c>
      <c r="M98" s="94">
        <v>0</v>
      </c>
    </row>
    <row r="99" spans="2:13">
      <c r="B99" s="87" t="s">
        <v>179</v>
      </c>
      <c r="C99" s="139">
        <v>45166</v>
      </c>
      <c r="D99" s="153">
        <v>111</v>
      </c>
      <c r="E99" s="140">
        <v>87</v>
      </c>
      <c r="F99" s="140">
        <v>24</v>
      </c>
      <c r="G99" s="172">
        <f t="shared" si="6"/>
        <v>0.78378378378378377</v>
      </c>
      <c r="H99" s="173">
        <f t="shared" si="7"/>
        <v>0.21621621621621623</v>
      </c>
      <c r="I99" s="136">
        <v>64.86</v>
      </c>
      <c r="J99" s="169">
        <v>29</v>
      </c>
      <c r="K99" s="138">
        <v>212</v>
      </c>
      <c r="L99" s="93">
        <v>0</v>
      </c>
      <c r="M99" s="94">
        <v>0</v>
      </c>
    </row>
    <row r="100" spans="2:13">
      <c r="B100" s="87" t="s">
        <v>180</v>
      </c>
      <c r="C100" s="139">
        <v>45166</v>
      </c>
      <c r="D100" s="153">
        <v>73</v>
      </c>
      <c r="E100" s="140">
        <v>68</v>
      </c>
      <c r="F100" s="140">
        <v>5</v>
      </c>
      <c r="G100" s="172">
        <f t="shared" si="6"/>
        <v>0.93150684931506844</v>
      </c>
      <c r="H100" s="173">
        <f t="shared" si="7"/>
        <v>6.8493150684931503E-2</v>
      </c>
      <c r="I100" s="136">
        <v>72.599999999999994</v>
      </c>
      <c r="J100" s="169">
        <v>38</v>
      </c>
      <c r="K100" s="138">
        <v>233</v>
      </c>
      <c r="L100" s="93">
        <v>0</v>
      </c>
      <c r="M100" s="94">
        <v>0</v>
      </c>
    </row>
    <row r="101" spans="2:13">
      <c r="B101" s="142" t="s">
        <v>147</v>
      </c>
      <c r="C101" s="143">
        <v>45166</v>
      </c>
      <c r="D101" s="157">
        <f>SUM(D98:D100)</f>
        <v>3519</v>
      </c>
      <c r="E101" s="144">
        <f>SUM(E98:E100)</f>
        <v>3433</v>
      </c>
      <c r="F101" s="144">
        <f>SUM(F98:F100)</f>
        <v>86</v>
      </c>
      <c r="G101" s="174">
        <f t="shared" si="6"/>
        <v>0.97556123898834901</v>
      </c>
      <c r="H101" s="175">
        <f t="shared" si="7"/>
        <v>2.4438761011651038E-2</v>
      </c>
      <c r="I101" s="168">
        <v>71.81</v>
      </c>
      <c r="J101" s="160">
        <v>23</v>
      </c>
      <c r="K101" s="161">
        <v>240</v>
      </c>
      <c r="L101" s="162">
        <v>0</v>
      </c>
      <c r="M101" s="163">
        <v>0</v>
      </c>
    </row>
    <row r="102" spans="2:13">
      <c r="B102" s="87" t="s">
        <v>178</v>
      </c>
      <c r="C102" s="139">
        <v>45167</v>
      </c>
      <c r="D102" s="153">
        <v>2704</v>
      </c>
      <c r="E102" s="140">
        <v>2699</v>
      </c>
      <c r="F102" s="141">
        <v>5</v>
      </c>
      <c r="G102" s="100">
        <f t="shared" si="6"/>
        <v>0.99815088757396453</v>
      </c>
      <c r="H102" s="91">
        <f t="shared" si="7"/>
        <v>1.8491124260355029E-3</v>
      </c>
      <c r="I102" s="136">
        <v>96.34</v>
      </c>
      <c r="J102" s="167">
        <v>3</v>
      </c>
      <c r="K102" s="138">
        <v>242</v>
      </c>
      <c r="L102" s="93">
        <v>0</v>
      </c>
      <c r="M102" s="94">
        <v>0</v>
      </c>
    </row>
    <row r="103" spans="2:13">
      <c r="B103" s="87" t="s">
        <v>179</v>
      </c>
      <c r="C103" s="139">
        <v>45167</v>
      </c>
      <c r="D103" s="153">
        <v>79</v>
      </c>
      <c r="E103" s="140">
        <v>77</v>
      </c>
      <c r="F103" s="141">
        <v>2</v>
      </c>
      <c r="G103" s="100">
        <f t="shared" si="6"/>
        <v>0.97468354430379744</v>
      </c>
      <c r="H103" s="91">
        <f t="shared" si="7"/>
        <v>2.5316455696202531E-2</v>
      </c>
      <c r="I103" s="136">
        <v>97.47</v>
      </c>
      <c r="J103" s="167">
        <v>1</v>
      </c>
      <c r="K103" s="138">
        <v>196</v>
      </c>
      <c r="L103" s="93">
        <v>0</v>
      </c>
      <c r="M103" s="94">
        <v>0</v>
      </c>
    </row>
    <row r="104" spans="2:13">
      <c r="B104" s="87" t="s">
        <v>180</v>
      </c>
      <c r="C104" s="139">
        <v>45167</v>
      </c>
      <c r="D104" s="153">
        <v>45</v>
      </c>
      <c r="E104" s="140">
        <v>45</v>
      </c>
      <c r="F104" s="141">
        <v>0</v>
      </c>
      <c r="G104" s="100">
        <f t="shared" si="6"/>
        <v>1</v>
      </c>
      <c r="H104" s="91">
        <f t="shared" si="7"/>
        <v>0</v>
      </c>
      <c r="I104" s="136">
        <v>93.33</v>
      </c>
      <c r="J104" s="167">
        <v>5</v>
      </c>
      <c r="K104" s="138">
        <v>244</v>
      </c>
      <c r="L104" s="93">
        <v>0</v>
      </c>
      <c r="M104" s="94">
        <v>0</v>
      </c>
    </row>
    <row r="105" spans="2:13">
      <c r="B105" s="142" t="s">
        <v>147</v>
      </c>
      <c r="C105" s="143">
        <v>45167</v>
      </c>
      <c r="D105" s="157">
        <f>SUM(D102:D104)</f>
        <v>2828</v>
      </c>
      <c r="E105" s="144">
        <f>SUM(E102:E104)</f>
        <v>2821</v>
      </c>
      <c r="F105" s="145">
        <f>SUM(F102:F104)</f>
        <v>7</v>
      </c>
      <c r="G105" s="146">
        <f t="shared" si="6"/>
        <v>0.99752475247524752</v>
      </c>
      <c r="H105" s="147">
        <f t="shared" si="7"/>
        <v>2.4752475247524753E-3</v>
      </c>
      <c r="I105" s="161">
        <v>96.32</v>
      </c>
      <c r="J105" s="160">
        <v>3</v>
      </c>
      <c r="K105" s="161">
        <v>241</v>
      </c>
      <c r="L105" s="162">
        <v>0</v>
      </c>
      <c r="M105" s="163">
        <v>0</v>
      </c>
    </row>
    <row r="106" spans="2:13">
      <c r="B106" s="87" t="s">
        <v>178</v>
      </c>
      <c r="C106" s="139">
        <v>45168</v>
      </c>
      <c r="D106" s="153">
        <v>2418</v>
      </c>
      <c r="E106" s="140">
        <v>2376</v>
      </c>
      <c r="F106" s="141">
        <v>42</v>
      </c>
      <c r="G106" s="100">
        <f t="shared" si="6"/>
        <v>0.98263027295285355</v>
      </c>
      <c r="H106" s="91">
        <f t="shared" si="7"/>
        <v>1.7369727047146403E-2</v>
      </c>
      <c r="I106" s="136">
        <v>80.400000000000006</v>
      </c>
      <c r="J106" s="167">
        <v>16</v>
      </c>
      <c r="K106" s="138">
        <v>241</v>
      </c>
      <c r="L106" s="93">
        <v>0</v>
      </c>
      <c r="M106" s="94">
        <v>0</v>
      </c>
    </row>
    <row r="107" spans="2:13">
      <c r="B107" s="87" t="s">
        <v>179</v>
      </c>
      <c r="C107" s="139">
        <v>45168</v>
      </c>
      <c r="D107" s="153">
        <v>69</v>
      </c>
      <c r="E107" s="140">
        <v>59</v>
      </c>
      <c r="F107" s="141">
        <v>10</v>
      </c>
      <c r="G107" s="100">
        <f t="shared" si="6"/>
        <v>0.85507246376811596</v>
      </c>
      <c r="H107" s="91">
        <f t="shared" si="7"/>
        <v>0.14492753623188406</v>
      </c>
      <c r="I107" s="136">
        <v>69.569999999999993</v>
      </c>
      <c r="J107" s="167">
        <v>20</v>
      </c>
      <c r="K107" s="138">
        <v>218</v>
      </c>
      <c r="L107" s="93">
        <v>0</v>
      </c>
      <c r="M107" s="94">
        <v>0</v>
      </c>
    </row>
    <row r="108" spans="2:13">
      <c r="B108" s="87" t="s">
        <v>180</v>
      </c>
      <c r="C108" s="139">
        <v>45168</v>
      </c>
      <c r="D108" s="153">
        <v>54</v>
      </c>
      <c r="E108" s="140">
        <v>52</v>
      </c>
      <c r="F108" s="141">
        <v>2</v>
      </c>
      <c r="G108" s="100">
        <f t="shared" si="6"/>
        <v>0.96296296296296291</v>
      </c>
      <c r="H108" s="91">
        <f t="shared" si="7"/>
        <v>3.7037037037037035E-2</v>
      </c>
      <c r="I108" s="136">
        <v>88.89</v>
      </c>
      <c r="J108" s="167">
        <v>15</v>
      </c>
      <c r="K108" s="138">
        <v>239</v>
      </c>
      <c r="L108" s="93">
        <v>0</v>
      </c>
      <c r="M108" s="94">
        <v>0</v>
      </c>
    </row>
    <row r="109" spans="2:13">
      <c r="B109" s="142" t="s">
        <v>147</v>
      </c>
      <c r="C109" s="143">
        <v>45168</v>
      </c>
      <c r="D109" s="157">
        <f>SUM(D106:D108)</f>
        <v>2541</v>
      </c>
      <c r="E109" s="144">
        <f>SUM(E106:E108)</f>
        <v>2487</v>
      </c>
      <c r="F109" s="145">
        <f>SUM(F106:F108)</f>
        <v>54</v>
      </c>
      <c r="G109" s="146">
        <f t="shared" si="6"/>
        <v>0.97874852420306968</v>
      </c>
      <c r="H109" s="147">
        <f t="shared" si="7"/>
        <v>2.1251475796930343E-2</v>
      </c>
      <c r="I109" s="161">
        <v>80.28</v>
      </c>
      <c r="J109" s="160">
        <v>17</v>
      </c>
      <c r="K109" s="161">
        <v>240</v>
      </c>
      <c r="L109" s="162">
        <v>0</v>
      </c>
      <c r="M109" s="163">
        <v>0</v>
      </c>
    </row>
    <row r="110" spans="2:13">
      <c r="B110" s="87" t="s">
        <v>178</v>
      </c>
      <c r="C110" s="139">
        <v>45169</v>
      </c>
      <c r="D110" s="153">
        <v>2362</v>
      </c>
      <c r="E110" s="140">
        <v>2309</v>
      </c>
      <c r="F110" s="141">
        <v>53</v>
      </c>
      <c r="G110" s="100">
        <f t="shared" si="6"/>
        <v>0.97756138865368336</v>
      </c>
      <c r="H110" s="91">
        <f t="shared" si="7"/>
        <v>2.2438611346316681E-2</v>
      </c>
      <c r="I110" s="136">
        <v>74.430000000000007</v>
      </c>
      <c r="J110" s="167">
        <v>25</v>
      </c>
      <c r="K110" s="138">
        <v>235</v>
      </c>
      <c r="L110" s="93">
        <v>0</v>
      </c>
      <c r="M110" s="94">
        <v>0</v>
      </c>
    </row>
    <row r="111" spans="2:13">
      <c r="B111" s="87" t="s">
        <v>179</v>
      </c>
      <c r="C111" s="139">
        <v>45169</v>
      </c>
      <c r="D111" s="153">
        <v>78</v>
      </c>
      <c r="E111" s="140">
        <v>70</v>
      </c>
      <c r="F111" s="141">
        <v>8</v>
      </c>
      <c r="G111" s="100">
        <f t="shared" si="6"/>
        <v>0.89743589743589747</v>
      </c>
      <c r="H111" s="91">
        <f t="shared" si="7"/>
        <v>0.10256410256410256</v>
      </c>
      <c r="I111" s="136">
        <v>74.36</v>
      </c>
      <c r="J111" s="167">
        <v>26</v>
      </c>
      <c r="K111" s="138">
        <v>212</v>
      </c>
      <c r="L111" s="93">
        <v>0</v>
      </c>
      <c r="M111" s="94">
        <v>0</v>
      </c>
    </row>
    <row r="112" spans="2:13">
      <c r="B112" s="87" t="s">
        <v>180</v>
      </c>
      <c r="C112" s="139">
        <v>45169</v>
      </c>
      <c r="D112" s="153">
        <v>44</v>
      </c>
      <c r="E112" s="140">
        <v>41</v>
      </c>
      <c r="F112" s="141">
        <v>3</v>
      </c>
      <c r="G112" s="100">
        <f t="shared" si="6"/>
        <v>0.93181818181818177</v>
      </c>
      <c r="H112" s="91">
        <f t="shared" si="7"/>
        <v>6.8181818181818177E-2</v>
      </c>
      <c r="I112" s="136">
        <v>79.55</v>
      </c>
      <c r="J112" s="167">
        <v>38</v>
      </c>
      <c r="K112" s="138">
        <v>219</v>
      </c>
      <c r="L112" s="93">
        <v>0</v>
      </c>
      <c r="M112" s="94">
        <v>0</v>
      </c>
    </row>
    <row r="113" spans="2:13">
      <c r="B113" s="142" t="s">
        <v>147</v>
      </c>
      <c r="C113" s="143">
        <v>45169</v>
      </c>
      <c r="D113" s="157">
        <f>SUM(D110:D112)</f>
        <v>2484</v>
      </c>
      <c r="E113" s="144">
        <f>SUM(E110:E112)</f>
        <v>2420</v>
      </c>
      <c r="F113" s="145">
        <f>SUM(F110:F112)</f>
        <v>64</v>
      </c>
      <c r="G113" s="146">
        <f t="shared" si="6"/>
        <v>0.97423510466988728</v>
      </c>
      <c r="H113" s="147">
        <f t="shared" si="7"/>
        <v>2.5764895330112721E-2</v>
      </c>
      <c r="I113" s="161">
        <v>74.52</v>
      </c>
      <c r="J113" s="160">
        <v>25</v>
      </c>
      <c r="K113" s="161">
        <v>234</v>
      </c>
      <c r="L113" s="162">
        <v>0</v>
      </c>
      <c r="M113" s="163">
        <v>0</v>
      </c>
    </row>
  </sheetData>
  <mergeCells count="4">
    <mergeCell ref="D2:M2"/>
    <mergeCell ref="D4:F4"/>
    <mergeCell ref="G4:I4"/>
    <mergeCell ref="J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E25B-2D62-48A7-AC85-11D8064EF4FC}">
  <dimension ref="A1:L36"/>
  <sheetViews>
    <sheetView workbookViewId="0">
      <selection activeCell="G11" sqref="G11"/>
    </sheetView>
  </sheetViews>
  <sheetFormatPr defaultColWidth="11.42578125" defaultRowHeight="15"/>
  <cols>
    <col min="1" max="1" width="11.42578125" style="177"/>
    <col min="2" max="2" width="29" style="177" customWidth="1"/>
    <col min="3" max="3" width="9.140625" style="177"/>
    <col min="4" max="4" width="34.42578125" style="177" customWidth="1"/>
    <col min="5" max="5" width="9.140625" style="177"/>
    <col min="6" max="6" width="35.28515625" style="177" customWidth="1"/>
    <col min="7" max="7" width="9.140625" style="177"/>
    <col min="8" max="8" width="27.85546875" style="177" customWidth="1"/>
    <col min="9" max="9" width="9.140625" style="177"/>
    <col min="10" max="10" width="23.28515625" style="177" customWidth="1"/>
    <col min="11" max="11" width="9.140625" style="177"/>
    <col min="12" max="12" width="26" style="177" customWidth="1"/>
    <col min="13" max="16384" width="11.42578125" style="177"/>
  </cols>
  <sheetData>
    <row r="1" spans="1:12" ht="16.5">
      <c r="A1" s="176"/>
    </row>
    <row r="2" spans="1:12">
      <c r="A2" s="178"/>
    </row>
    <row r="3" spans="1:12" ht="15" customHeight="1">
      <c r="A3" s="278" t="s">
        <v>187</v>
      </c>
      <c r="B3" s="279"/>
      <c r="C3" s="279"/>
      <c r="D3" s="279"/>
      <c r="E3" s="279"/>
      <c r="F3" s="279"/>
      <c r="G3" s="279"/>
      <c r="H3" s="279"/>
      <c r="I3" s="279"/>
      <c r="J3" s="279"/>
      <c r="K3" s="279"/>
      <c r="L3" s="280"/>
    </row>
    <row r="4" spans="1:12" ht="15" hidden="1" customHeight="1">
      <c r="A4" s="281"/>
      <c r="B4" s="282"/>
      <c r="C4" s="282"/>
      <c r="D4" s="282"/>
      <c r="E4" s="282"/>
      <c r="F4" s="282"/>
      <c r="G4" s="282"/>
      <c r="H4" s="282"/>
      <c r="I4" s="282"/>
      <c r="J4" s="282"/>
      <c r="K4" s="282"/>
      <c r="L4" s="283"/>
    </row>
    <row r="5" spans="1:12">
      <c r="A5" s="284"/>
      <c r="B5" s="179" t="s">
        <v>188</v>
      </c>
      <c r="C5" s="286"/>
      <c r="D5" s="179" t="s">
        <v>189</v>
      </c>
      <c r="E5" s="286"/>
      <c r="F5" s="179" t="s">
        <v>189</v>
      </c>
      <c r="G5" s="286"/>
      <c r="H5" s="179" t="s">
        <v>190</v>
      </c>
      <c r="I5" s="286"/>
      <c r="J5" s="179" t="s">
        <v>191</v>
      </c>
      <c r="K5" s="288"/>
      <c r="L5" s="180" t="s">
        <v>192</v>
      </c>
    </row>
    <row r="6" spans="1:12">
      <c r="A6" s="285"/>
      <c r="B6" s="181">
        <v>45139</v>
      </c>
      <c r="C6" s="287"/>
      <c r="D6" s="181">
        <v>45142</v>
      </c>
      <c r="E6" s="287"/>
      <c r="F6" s="181">
        <v>45156</v>
      </c>
      <c r="G6" s="287"/>
      <c r="H6" s="181">
        <v>45161</v>
      </c>
      <c r="I6" s="287"/>
      <c r="J6" s="181">
        <v>45162</v>
      </c>
      <c r="K6" s="289"/>
      <c r="L6" s="182">
        <v>45166</v>
      </c>
    </row>
    <row r="7" spans="1:12" ht="21.75">
      <c r="A7" s="183" t="s">
        <v>193</v>
      </c>
      <c r="B7" s="184"/>
      <c r="C7" s="183" t="s">
        <v>193</v>
      </c>
      <c r="D7" s="184">
        <v>0</v>
      </c>
      <c r="E7" s="183" t="s">
        <v>193</v>
      </c>
      <c r="F7" s="185">
        <v>1</v>
      </c>
      <c r="G7" s="183" t="s">
        <v>193</v>
      </c>
      <c r="H7" s="184">
        <v>0</v>
      </c>
      <c r="I7" s="183" t="s">
        <v>193</v>
      </c>
      <c r="J7" s="184"/>
      <c r="K7" s="183" t="s">
        <v>193</v>
      </c>
      <c r="L7" s="185">
        <v>0</v>
      </c>
    </row>
    <row r="8" spans="1:12" ht="21.75">
      <c r="A8" s="183" t="s">
        <v>194</v>
      </c>
      <c r="B8" s="184"/>
      <c r="C8" s="183" t="s">
        <v>194</v>
      </c>
      <c r="D8" s="184">
        <v>5</v>
      </c>
      <c r="E8" s="183" t="s">
        <v>194</v>
      </c>
      <c r="F8" s="185">
        <v>5</v>
      </c>
      <c r="G8" s="183" t="s">
        <v>194</v>
      </c>
      <c r="H8" s="184">
        <v>5</v>
      </c>
      <c r="I8" s="183" t="s">
        <v>194</v>
      </c>
      <c r="J8" s="184"/>
      <c r="K8" s="183" t="s">
        <v>194</v>
      </c>
      <c r="L8" s="185">
        <v>5</v>
      </c>
    </row>
    <row r="9" spans="1:12" ht="21.75">
      <c r="A9" s="183" t="s">
        <v>195</v>
      </c>
      <c r="B9" s="184">
        <v>0</v>
      </c>
      <c r="C9" s="183" t="s">
        <v>195</v>
      </c>
      <c r="D9" s="184"/>
      <c r="E9" s="183" t="s">
        <v>195</v>
      </c>
      <c r="F9" s="184"/>
      <c r="G9" s="183" t="s">
        <v>195</v>
      </c>
      <c r="H9" s="184"/>
      <c r="I9" s="183" t="s">
        <v>195</v>
      </c>
      <c r="J9" s="184" t="s">
        <v>196</v>
      </c>
      <c r="K9" s="183" t="s">
        <v>195</v>
      </c>
      <c r="L9" s="184"/>
    </row>
    <row r="10" spans="1:12">
      <c r="A10" s="183" t="s">
        <v>197</v>
      </c>
      <c r="B10" s="184">
        <v>15</v>
      </c>
      <c r="C10" s="183" t="s">
        <v>197</v>
      </c>
      <c r="D10" s="184"/>
      <c r="E10" s="183" t="s">
        <v>197</v>
      </c>
      <c r="F10" s="184"/>
      <c r="G10" s="183" t="s">
        <v>197</v>
      </c>
      <c r="H10" s="184"/>
      <c r="I10" s="183" t="s">
        <v>197</v>
      </c>
      <c r="J10" s="184"/>
      <c r="K10" s="183" t="s">
        <v>197</v>
      </c>
      <c r="L10" s="184"/>
    </row>
    <row r="11" spans="1:12" ht="32.25">
      <c r="A11" s="183" t="s">
        <v>198</v>
      </c>
      <c r="B11" s="184" t="s">
        <v>199</v>
      </c>
      <c r="C11" s="183" t="s">
        <v>198</v>
      </c>
      <c r="D11" s="184" t="s">
        <v>200</v>
      </c>
      <c r="E11" s="183" t="s">
        <v>198</v>
      </c>
      <c r="F11" s="184" t="s">
        <v>201</v>
      </c>
      <c r="G11" s="183" t="s">
        <v>198</v>
      </c>
      <c r="H11" s="184"/>
      <c r="I11" s="183" t="s">
        <v>198</v>
      </c>
      <c r="J11" s="184"/>
      <c r="K11" s="183" t="s">
        <v>198</v>
      </c>
      <c r="L11" s="184"/>
    </row>
    <row r="12" spans="1:12" ht="54">
      <c r="A12" s="183" t="s">
        <v>202</v>
      </c>
      <c r="B12" s="186" t="s">
        <v>203</v>
      </c>
      <c r="C12" s="183" t="s">
        <v>202</v>
      </c>
      <c r="D12" s="184" t="s">
        <v>204</v>
      </c>
      <c r="E12" s="183" t="s">
        <v>202</v>
      </c>
      <c r="F12" s="186" t="s">
        <v>205</v>
      </c>
      <c r="G12" s="183" t="s">
        <v>202</v>
      </c>
      <c r="H12" s="184" t="s">
        <v>206</v>
      </c>
      <c r="I12" s="183" t="s">
        <v>202</v>
      </c>
      <c r="J12" s="184" t="s">
        <v>207</v>
      </c>
      <c r="K12" s="183" t="s">
        <v>202</v>
      </c>
      <c r="L12" s="184" t="s">
        <v>208</v>
      </c>
    </row>
    <row r="13" spans="1:12" ht="32.25">
      <c r="A13" s="183" t="s">
        <v>209</v>
      </c>
      <c r="B13" s="187">
        <v>0.40069444444444446</v>
      </c>
      <c r="C13" s="183" t="s">
        <v>209</v>
      </c>
      <c r="D13" s="187">
        <v>0.35833333333333334</v>
      </c>
      <c r="E13" s="183" t="s">
        <v>209</v>
      </c>
      <c r="F13" s="187">
        <v>0.49513888888888885</v>
      </c>
      <c r="G13" s="183" t="s">
        <v>209</v>
      </c>
      <c r="H13" s="187">
        <v>0.5131944444444444</v>
      </c>
      <c r="I13" s="183" t="s">
        <v>209</v>
      </c>
      <c r="J13" s="187">
        <v>0.35625000000000001</v>
      </c>
      <c r="K13" s="183" t="s">
        <v>209</v>
      </c>
      <c r="L13" s="188">
        <v>0.38055555555555554</v>
      </c>
    </row>
    <row r="14" spans="1:12">
      <c r="A14" s="183" t="s">
        <v>210</v>
      </c>
      <c r="B14" s="184" t="s">
        <v>211</v>
      </c>
      <c r="C14" s="183" t="s">
        <v>210</v>
      </c>
      <c r="D14" s="184" t="s">
        <v>211</v>
      </c>
      <c r="E14" s="183" t="s">
        <v>210</v>
      </c>
      <c r="F14" s="184" t="s">
        <v>212</v>
      </c>
      <c r="G14" s="183" t="s">
        <v>210</v>
      </c>
      <c r="H14" s="184" t="s">
        <v>211</v>
      </c>
      <c r="I14" s="183" t="s">
        <v>210</v>
      </c>
      <c r="J14" s="184" t="s">
        <v>211</v>
      </c>
      <c r="K14" s="183" t="s">
        <v>210</v>
      </c>
      <c r="L14" s="184" t="s">
        <v>211</v>
      </c>
    </row>
    <row r="15" spans="1:12" ht="42.75">
      <c r="A15" s="183" t="s">
        <v>213</v>
      </c>
      <c r="B15" s="184" t="s">
        <v>214</v>
      </c>
      <c r="C15" s="183" t="s">
        <v>213</v>
      </c>
      <c r="D15" s="184" t="s">
        <v>215</v>
      </c>
      <c r="E15" s="183" t="s">
        <v>213</v>
      </c>
      <c r="F15" s="184" t="s">
        <v>216</v>
      </c>
      <c r="G15" s="183" t="s">
        <v>213</v>
      </c>
      <c r="H15" s="184" t="s">
        <v>217</v>
      </c>
      <c r="I15" s="183" t="s">
        <v>213</v>
      </c>
      <c r="J15" s="184" t="s">
        <v>215</v>
      </c>
      <c r="K15" s="183" t="s">
        <v>213</v>
      </c>
      <c r="L15" s="184" t="s">
        <v>218</v>
      </c>
    </row>
    <row r="16" spans="1:12" ht="32.25">
      <c r="A16" s="183" t="s">
        <v>219</v>
      </c>
      <c r="B16" s="189">
        <v>45139</v>
      </c>
      <c r="C16" s="183" t="s">
        <v>219</v>
      </c>
      <c r="D16" s="189">
        <v>45142</v>
      </c>
      <c r="E16" s="190" t="s">
        <v>219</v>
      </c>
      <c r="F16" s="189">
        <v>45156</v>
      </c>
      <c r="G16" s="183" t="s">
        <v>219</v>
      </c>
      <c r="H16" s="191">
        <v>45161</v>
      </c>
      <c r="I16" s="190" t="s">
        <v>219</v>
      </c>
      <c r="J16" s="192">
        <v>45162</v>
      </c>
      <c r="K16" s="183" t="s">
        <v>219</v>
      </c>
      <c r="L16" s="191">
        <v>45166</v>
      </c>
    </row>
    <row r="17" spans="1:12" ht="15" customHeight="1">
      <c r="A17" s="183" t="s">
        <v>220</v>
      </c>
      <c r="B17" s="193" t="s">
        <v>221</v>
      </c>
      <c r="C17" s="183" t="s">
        <v>220</v>
      </c>
      <c r="D17" s="194" t="s">
        <v>222</v>
      </c>
      <c r="E17" s="195" t="s">
        <v>220</v>
      </c>
      <c r="F17" s="196" t="s">
        <v>223</v>
      </c>
      <c r="G17" s="183" t="s">
        <v>220</v>
      </c>
      <c r="H17" s="197" t="s">
        <v>223</v>
      </c>
      <c r="I17" s="195" t="s">
        <v>220</v>
      </c>
      <c r="J17" s="198" t="s">
        <v>224</v>
      </c>
      <c r="K17" s="183" t="s">
        <v>220</v>
      </c>
      <c r="L17" s="184" t="s">
        <v>225</v>
      </c>
    </row>
    <row r="18" spans="1:12">
      <c r="A18" s="178"/>
      <c r="G18" s="178"/>
      <c r="K18" s="178"/>
    </row>
    <row r="21" spans="1:12">
      <c r="A21" s="178"/>
    </row>
    <row r="22" spans="1:12" ht="15" customHeight="1">
      <c r="A22" s="273" t="s">
        <v>226</v>
      </c>
      <c r="B22" s="274"/>
      <c r="C22" s="274"/>
      <c r="D22" s="275"/>
    </row>
    <row r="23" spans="1:12">
      <c r="A23" s="199"/>
      <c r="B23" s="200" t="s">
        <v>190</v>
      </c>
      <c r="C23" s="276"/>
      <c r="D23" s="200" t="s">
        <v>189</v>
      </c>
    </row>
    <row r="24" spans="1:12">
      <c r="A24" s="199"/>
      <c r="B24" s="182">
        <v>45147</v>
      </c>
      <c r="C24" s="277"/>
      <c r="D24" s="182">
        <v>45149</v>
      </c>
    </row>
    <row r="25" spans="1:12" ht="32.25">
      <c r="A25" s="201" t="s">
        <v>227</v>
      </c>
      <c r="B25" s="202"/>
      <c r="C25" s="201" t="s">
        <v>227</v>
      </c>
      <c r="D25" s="202"/>
    </row>
    <row r="26" spans="1:12" ht="21.75">
      <c r="A26" s="183" t="s">
        <v>193</v>
      </c>
      <c r="B26" s="185">
        <v>10</v>
      </c>
      <c r="C26" s="183" t="s">
        <v>193</v>
      </c>
      <c r="D26" s="184">
        <v>10</v>
      </c>
    </row>
    <row r="27" spans="1:12" ht="21.75">
      <c r="A27" s="183" t="s">
        <v>194</v>
      </c>
      <c r="B27" s="185">
        <v>3</v>
      </c>
      <c r="C27" s="183" t="s">
        <v>194</v>
      </c>
      <c r="D27" s="184">
        <v>0</v>
      </c>
    </row>
    <row r="28" spans="1:12" ht="21.75">
      <c r="A28" s="183" t="s">
        <v>195</v>
      </c>
      <c r="B28" s="184"/>
      <c r="C28" s="183" t="s">
        <v>195</v>
      </c>
      <c r="D28" s="184"/>
    </row>
    <row r="29" spans="1:12">
      <c r="A29" s="183" t="s">
        <v>197</v>
      </c>
      <c r="B29" s="184"/>
      <c r="C29" s="183" t="s">
        <v>197</v>
      </c>
      <c r="D29" s="184"/>
    </row>
    <row r="30" spans="1:12" ht="32.25">
      <c r="A30" s="183" t="s">
        <v>198</v>
      </c>
      <c r="B30" s="185" t="s">
        <v>228</v>
      </c>
      <c r="C30" s="183" t="s">
        <v>198</v>
      </c>
      <c r="D30" s="184"/>
    </row>
    <row r="31" spans="1:12" ht="54">
      <c r="A31" s="183" t="s">
        <v>202</v>
      </c>
      <c r="B31" s="184" t="s">
        <v>229</v>
      </c>
      <c r="C31" s="183" t="s">
        <v>202</v>
      </c>
      <c r="D31" s="184" t="s">
        <v>230</v>
      </c>
    </row>
    <row r="32" spans="1:12" ht="32.25">
      <c r="A32" s="183" t="s">
        <v>209</v>
      </c>
      <c r="B32" s="203">
        <v>0.40347222222222223</v>
      </c>
      <c r="C32" s="183" t="s">
        <v>209</v>
      </c>
      <c r="D32" s="188">
        <v>0.37291666666666662</v>
      </c>
    </row>
    <row r="33" spans="1:4">
      <c r="A33" s="183" t="s">
        <v>210</v>
      </c>
      <c r="B33" s="185" t="s">
        <v>212</v>
      </c>
      <c r="C33" s="183" t="s">
        <v>210</v>
      </c>
      <c r="D33" s="184" t="s">
        <v>212</v>
      </c>
    </row>
    <row r="34" spans="1:4" ht="42.75">
      <c r="A34" s="183" t="s">
        <v>213</v>
      </c>
      <c r="B34" s="185" t="s">
        <v>231</v>
      </c>
      <c r="C34" s="183" t="s">
        <v>213</v>
      </c>
      <c r="D34" s="184" t="s">
        <v>232</v>
      </c>
    </row>
    <row r="35" spans="1:4" ht="32.25">
      <c r="A35" s="183" t="s">
        <v>219</v>
      </c>
      <c r="B35" s="204">
        <v>45147</v>
      </c>
      <c r="C35" s="183" t="s">
        <v>219</v>
      </c>
      <c r="D35" s="191">
        <v>45149</v>
      </c>
    </row>
    <row r="36" spans="1:4" ht="15" customHeight="1">
      <c r="A36" s="183" t="s">
        <v>220</v>
      </c>
      <c r="B36" s="184" t="s">
        <v>233</v>
      </c>
      <c r="C36" s="183" t="s">
        <v>220</v>
      </c>
      <c r="D36" s="184" t="s">
        <v>233</v>
      </c>
    </row>
  </sheetData>
  <mergeCells count="9">
    <mergeCell ref="A22:D22"/>
    <mergeCell ref="C23:C24"/>
    <mergeCell ref="A3:L4"/>
    <mergeCell ref="A5:A6"/>
    <mergeCell ref="C5:C6"/>
    <mergeCell ref="E5:E6"/>
    <mergeCell ref="G5:G6"/>
    <mergeCell ref="I5:I6"/>
    <mergeCell ref="K5:K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AF11A40A6B6D544935C699CFCBF7B74" ma:contentTypeVersion="3" ma:contentTypeDescription="Crear nuevo documento." ma:contentTypeScope="" ma:versionID="2599d3b380a059ea69bde8192f757809">
  <xsd:schema xmlns:xsd="http://www.w3.org/2001/XMLSchema" xmlns:xs="http://www.w3.org/2001/XMLSchema" xmlns:p="http://schemas.microsoft.com/office/2006/metadata/properties" xmlns:ns1="http://schemas.microsoft.com/sharepoint/v3" xmlns:ns3="fc432373-8549-4726-acd4-efb67ea9f159" targetNamespace="http://schemas.microsoft.com/office/2006/metadata/properties" ma:root="true" ma:fieldsID="dbc65f4608aa34e6175f056a2ed2d486" ns1:_="" ns3:_="">
    <xsd:import namespace="http://schemas.microsoft.com/sharepoint/v3"/>
    <xsd:import namespace="fc432373-8549-4726-acd4-efb67ea9f159"/>
    <xsd:element name="properties">
      <xsd:complexType>
        <xsd:sequence>
          <xsd:element name="documentManagement">
            <xsd:complexType>
              <xsd:all>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432373-8549-4726-acd4-efb67ea9f159"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3A7B1D5-38AF-4343-A6E7-6FCE2D10CD7C}"/>
</file>

<file path=customXml/itemProps2.xml><?xml version="1.0" encoding="utf-8"?>
<ds:datastoreItem xmlns:ds="http://schemas.openxmlformats.org/officeDocument/2006/customXml" ds:itemID="{6B6E080E-89E1-4B85-9FE2-C23F96461D88}"/>
</file>

<file path=customXml/itemProps3.xml><?xml version="1.0" encoding="utf-8"?>
<ds:datastoreItem xmlns:ds="http://schemas.openxmlformats.org/officeDocument/2006/customXml" ds:itemID="{02DB11B6-4D59-4899-A4D5-23AE9E140E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2023-10-20T13:30:04Z</dcterms:created>
  <dcterms:modified xsi:type="dcterms:W3CDTF">2023-11-01T20:09:10Z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0x0101007AF11A40A6B6D544935C699CFCBF7B74</vt:lpwstr>
  </property>
</Properties>
</file>